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2.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18120" windowHeight="9150" activeTab="1"/>
  </bookViews>
  <sheets>
    <sheet name="2013" sheetId="1" r:id="rId1"/>
    <sheet name="SIMULADOR" sheetId="3" r:id="rId2"/>
  </sheets>
  <definedNames>
    <definedName name="_xlnm._FilterDatabase" localSheetId="0" hidden="1">'2013'!$A$3:$R$254</definedName>
    <definedName name="_xlnm.Print_Titles" localSheetId="0">'2013'!$1:$3</definedName>
  </definedNames>
  <calcPr calcId="145621"/>
</workbook>
</file>

<file path=xl/calcChain.xml><?xml version="1.0" encoding="utf-8"?>
<calcChain xmlns="http://schemas.openxmlformats.org/spreadsheetml/2006/main">
  <c r="AB10" i="3" l="1"/>
  <c r="AB11" i="3"/>
  <c r="F11" i="3" l="1"/>
  <c r="F10" i="3"/>
  <c r="F9" i="3"/>
  <c r="F8" i="3"/>
  <c r="D11" i="3"/>
  <c r="D10" i="3"/>
  <c r="D9" i="3"/>
  <c r="D8" i="3"/>
  <c r="B9" i="3"/>
  <c r="B10" i="3"/>
  <c r="B11" i="3"/>
  <c r="B8" i="3"/>
  <c r="AB9" i="3" l="1"/>
  <c r="J9" i="3" s="1"/>
  <c r="AB8" i="3"/>
  <c r="J8" i="3" s="1"/>
  <c r="J10" i="3" l="1"/>
  <c r="T8" i="3"/>
  <c r="U8" i="3"/>
  <c r="V8" i="3"/>
  <c r="Z8" i="3" s="1"/>
  <c r="H8" i="3" s="1"/>
  <c r="W8" i="3"/>
  <c r="X8" i="3"/>
  <c r="Y8" i="3"/>
  <c r="T9" i="3"/>
  <c r="U9" i="3"/>
  <c r="V9" i="3"/>
  <c r="Z9" i="3" s="1"/>
  <c r="W9" i="3"/>
  <c r="X9" i="3"/>
  <c r="Y9" i="3"/>
  <c r="T10" i="3"/>
  <c r="U10" i="3"/>
  <c r="V10" i="3"/>
  <c r="W10" i="3"/>
  <c r="X10" i="3"/>
  <c r="Y10" i="3"/>
  <c r="T11" i="3"/>
  <c r="U11" i="3"/>
  <c r="V11" i="3"/>
  <c r="Z11" i="3" s="1"/>
  <c r="H11" i="3" s="1"/>
  <c r="W11" i="3"/>
  <c r="X11" i="3"/>
  <c r="Y11" i="3"/>
  <c r="U7" i="3"/>
  <c r="W7" i="3"/>
  <c r="Y7" i="3"/>
  <c r="AD6" i="3"/>
  <c r="L6" i="3" s="1"/>
  <c r="AC6" i="3"/>
  <c r="K6" i="3" s="1"/>
  <c r="AB6" i="3"/>
  <c r="J6" i="3" s="1"/>
  <c r="AA6" i="3"/>
  <c r="I6" i="3" s="1"/>
  <c r="Z6" i="3"/>
  <c r="H6" i="3" s="1"/>
  <c r="Y6" i="3"/>
  <c r="G6" i="3" s="1"/>
  <c r="X6" i="3"/>
  <c r="F6" i="3" s="1"/>
  <c r="W6" i="3"/>
  <c r="E6" i="3" s="1"/>
  <c r="V6" i="3"/>
  <c r="D6" i="3" s="1"/>
  <c r="U6" i="3"/>
  <c r="C6" i="3" s="1"/>
  <c r="T6" i="3"/>
  <c r="B6" i="3" s="1"/>
  <c r="AA11" i="3" l="1"/>
  <c r="I11" i="3" s="1"/>
  <c r="AA10" i="3"/>
  <c r="I10" i="3" s="1"/>
  <c r="Z10" i="3"/>
  <c r="H10" i="3" s="1"/>
  <c r="AA9" i="3"/>
  <c r="AC9" i="3" s="1"/>
  <c r="H9" i="3"/>
  <c r="AC11" i="3"/>
  <c r="AC10" i="3"/>
  <c r="AA8" i="3"/>
  <c r="AC8" i="3" s="1"/>
  <c r="F7" i="3"/>
  <c r="X7" i="3" s="1"/>
  <c r="B7" i="3"/>
  <c r="D7" i="3"/>
  <c r="V7" i="3" s="1"/>
  <c r="J11" i="3"/>
  <c r="L72" i="1"/>
  <c r="AB7" i="3" l="1"/>
  <c r="I9" i="3"/>
  <c r="K11" i="3"/>
  <c r="AD11" i="3"/>
  <c r="L11" i="3" s="1"/>
  <c r="K10" i="3"/>
  <c r="AD10" i="3"/>
  <c r="L10" i="3" s="1"/>
  <c r="K9" i="3"/>
  <c r="AD9" i="3"/>
  <c r="L9" i="3" s="1"/>
  <c r="K8" i="3"/>
  <c r="AD8" i="3"/>
  <c r="L8" i="3" s="1"/>
  <c r="I8" i="3"/>
  <c r="AA7" i="3"/>
  <c r="I7" i="3" s="1"/>
  <c r="Z7" i="3"/>
  <c r="H7" i="3" s="1"/>
  <c r="J7" i="3"/>
  <c r="T7" i="3"/>
  <c r="AC7" i="3" l="1"/>
  <c r="AD7" i="3" s="1"/>
  <c r="L7" i="3" s="1"/>
  <c r="K7" i="3" l="1"/>
</calcChain>
</file>

<file path=xl/sharedStrings.xml><?xml version="1.0" encoding="utf-8"?>
<sst xmlns="http://schemas.openxmlformats.org/spreadsheetml/2006/main" count="565" uniqueCount="277">
  <si>
    <t>DEPENDENCIA / ENTIDAD</t>
  </si>
  <si>
    <t>ADMINISTRACIÓN FEDERAL DE SERVICIOS EDUCATIVOS EN EL DISTRITO FEDERAL (AFSEDF)</t>
  </si>
  <si>
    <t>ADMINISTRACIÓN PORTUARIA INTEGRAL DE ALTAMIRA, S.A. DE C.V.</t>
  </si>
  <si>
    <t>ADMINISTRACIÓN PORTUARIA INTEGRAL DE COATZACOALCOS, S.A. DE C.V.</t>
  </si>
  <si>
    <t>ADMINISTRACIÓN PORTUARIA INTEGRAL DE DOS BOCAS, S.A. DE C.V.</t>
  </si>
  <si>
    <t>ADMINISTRACIÓN PORTUARIA INTEGRAL DE ENSENADA, S.A. DE C.V.</t>
  </si>
  <si>
    <t>ADMINISTRACIÓN PORTUARIA INTEGRAL DE GUAYMAS, S.A. DE C.V.</t>
  </si>
  <si>
    <t>ADMINISTRACIÓN PORTUARIA INTEGRAL DE LÁZARO CÁRDENAS, S.A. DE C.V.</t>
  </si>
  <si>
    <t>ADMINISTRACIÓN PORTUARIA INTEGRAL DE MANZANILLO, S.A. DE C.V.</t>
  </si>
  <si>
    <t>ADMINISTRACIÓN PORTUARIA INTEGRAL DE MAZATLÁN, S.A. DE C.V.</t>
  </si>
  <si>
    <t>ADMINISTRACIÓN PORTUARIA INTEGRAL DE PROGRESO, S.A. DE C.V.</t>
  </si>
  <si>
    <t>ADMINISTRACIÓN PORTUARIA INTEGRAL DE PUERTO MADERO S.A. DE C.V.</t>
  </si>
  <si>
    <t>ADMINISTRACIÓN PORTUARIA INTEGRAL DE PUERTO VALLARTA, S.A. DE C.V.</t>
  </si>
  <si>
    <t>ADMINISTRACIÓN PORTUARIA INTEGRAL DE SALINA CRUZ, S.A. DE C.V.</t>
  </si>
  <si>
    <t>ADMINISTRACIÓN PORTUARIA INTEGRAL DE TAMPICO, S.A. DE. C.V</t>
  </si>
  <si>
    <t>ADMINISTRACIÓN PORTUARIA INTEGRAL DE TOPOLOBAMPO, S.A. DE C.V.</t>
  </si>
  <si>
    <t>ADMINISTRACIÓN PORTUARIA INTEGRAL DE TUXPAN, S.A. DE C.V.</t>
  </si>
  <si>
    <t>ADMINISTRACIÓN PORTUARIA INTEGRAL DE VERACRUZ, S.A. DE C.V.</t>
  </si>
  <si>
    <t>AEROPUERTO INTERNACIONAL DE LA CIUDAD DE MÉXICO S.A. DE C.V.</t>
  </si>
  <si>
    <t>AEROPUERTOS Y SERVICIOS AUXILIARES</t>
  </si>
  <si>
    <t>AGENCIA DE SERVICIOS A LA COMERCIALIZACIÓN Y DESARROLLO DE MERCADOS AGROPECUARIOS, ANTES APOYOS Y SERVICIOS A LA COMERCIALIZACIÓN AGROPECUARIA</t>
  </si>
  <si>
    <t>AGROASEMEX, S.A.</t>
  </si>
  <si>
    <t>ARCHIVO GENERAL DE LA NACIÓN</t>
  </si>
  <si>
    <t>BANCO DEL AHORRO NACIONAL Y SERVICIOS FINANCIEROS, S.N.C.</t>
  </si>
  <si>
    <t>BANCO NACIONAL DE COMERCIO EXTERIOR, S.N.C.</t>
  </si>
  <si>
    <t>BANCO NACIONAL DE OBRAS Y SERVICIOS PÚBLICOS, S.N.C.</t>
  </si>
  <si>
    <t>BANCO NACIONAL DEL EJÉRCITO, FUERZA AÉREA Y ARMADA, S.N.C.</t>
  </si>
  <si>
    <t>CAMINOS Y PUENTES FEDERALES DE INGRESOS Y SERVICIOS CONEXOS</t>
  </si>
  <si>
    <t>CASA DE MONEDA DE MÉXICO</t>
  </si>
  <si>
    <t>CENTRO DE CAPACITACIÓN CINEMATOGRÁFICA, A.C.</t>
  </si>
  <si>
    <t>CENTRO DE ENSEÑANZA TÉCNICA INDUSTRIAL</t>
  </si>
  <si>
    <t>CENTRO DE INGENIERÍA Y DESARROLLO INDUSTRIAL</t>
  </si>
  <si>
    <t>CENTRO DE INVESTIGACIÓN CIENTÍFICA DE YUCATÁN, A.C.</t>
  </si>
  <si>
    <t>CENTRO DE INVESTIGACIÓN CIENTÍFICA Y EDUCACIÓN SUPERIOR DE ENSENADA, B.C.</t>
  </si>
  <si>
    <t>CENTRO DE INVESTIGACIÓN EN ALIMENTACIÓN Y DESARROLLO, A.C.</t>
  </si>
  <si>
    <t>CENTRO DE INVESTIGACIÓN EN GEOGRAFÍA Y GEOMÁTICA ING. JORGE L.TAMAYO, A.C.</t>
  </si>
  <si>
    <t>CENTRO DE INVESTIGACIÓN EN MATEMÁTICAS, A.C.</t>
  </si>
  <si>
    <t>CENTRO DE INVESTIGACIÓN EN MATERIALES AVANZADOS, S.C.</t>
  </si>
  <si>
    <t>CENTRO DE INVESTIGACIÓN EN QUÍMICA APLICADA</t>
  </si>
  <si>
    <t xml:space="preserve">CENTRO DE INVESTIGACIÓN Y ASISTENCIA EN TECNOLOGÍA Y DISEÑO DEL ESTADO DE JALISCO </t>
  </si>
  <si>
    <t>CENTRO DE INVESTIGACIÓN Y DE ESTUDIOS AVANZADOS DEL IPN</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</si>
  <si>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</si>
  <si>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</si>
  <si>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</si>
  <si>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</si>
  <si>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</si>
  <si>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</si>
  <si>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NACIONAL DE METROLOGÍA</t>
  </si>
  <si>
    <t>CENTRO NACIONAL DE PREVENCIÓN DE DESASTRES</t>
  </si>
  <si>
    <t>CENTRO REGIONAL DE ALTA ESPECIALIDAD DE CHIAPAS</t>
  </si>
  <si>
    <t>CENTROS DE INTEGRACIÓN JUVENIL, A.C.</t>
  </si>
  <si>
    <t>CIATEC, A.C.</t>
  </si>
  <si>
    <t>CIATEQ  A.C.</t>
  </si>
  <si>
    <t>COLEGIO DE BACHILLERES</t>
  </si>
  <si>
    <t>COLEGIO DE POSGRADUADOS</t>
  </si>
  <si>
    <t>COLEGIO NACIONAL DE EDUCACIÓN PROFESIONAL TÉCNICA</t>
  </si>
  <si>
    <t>COLEGIO SUPERIOR AGROPECUARIO DEL ESTADO DE GUERRERO (CSAEGRO)</t>
  </si>
  <si>
    <t>COMISIÓN DE OPERACIÓN Y FOMENTO DE ACTIVIDADES ACADÉMICAS DEL IPN</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</si>
  <si>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</si>
  <si>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</si>
  <si>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</si>
  <si>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</si>
  <si>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</si>
  <si>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</si>
  <si>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</si>
  <si>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CULTURA FÍSICA Y DEPORTE</t>
  </si>
  <si>
    <t>COMISIÓN NACIONAL DE HIDROCARBUROS</t>
  </si>
  <si>
    <t>COMISIÓN NACIONAL DE LIBROS DE TEXTO GRATUITOS</t>
  </si>
  <si>
    <t>COMISIÓN NACIONAL DE LOS SALARIOS MÍNIMOS</t>
  </si>
  <si>
    <t>COMISIÓN NACIONAL DE SEGURIDAD NUCLEAR Y SALVAGUARDIAS</t>
  </si>
  <si>
    <t>COMISIÓN NACIONAL DE SEGUROS Y FIANZAS</t>
  </si>
  <si>
    <t>COMISIÓN NACIONAL DE VIVIENDA</t>
  </si>
  <si>
    <t>COMISIÓN NACIONAL DE ZONAS ÁRIDAS</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</si>
  <si>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</si>
  <si>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</si>
  <si>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</si>
  <si>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</si>
  <si>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</si>
  <si>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</si>
  <si>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PARA LA REGULARIZACIÓN DE LA TENENCIA DE LA TIERRA</t>
  </si>
  <si>
    <t>COMISIÓN REGULADORA DE ENERGÍA</t>
  </si>
  <si>
    <t>COMITÉ NACIONAL MIXTO DE PROTECCIÓN AL SALARIO</t>
  </si>
  <si>
    <t>COMPAÑÍA MEXICANA DE EXPLORACIONES, S.A. DE C.V.</t>
  </si>
  <si>
    <t>COMPAÑÍA OPERADORA DEL CENTRO CULTURAL Y TURÍSTICO DE TIJUANA S.A. DE C.V.</t>
  </si>
  <si>
    <t>CONSEJERÍA JURÍDICA DEL EJECUTIVO FEDERAL</t>
  </si>
  <si>
    <t>CONSEJO DE PROMOCIÓN TURÍSTICA DE MÉXICO S.A. DE C.V.</t>
  </si>
  <si>
    <t>CONSEJO NACIONAL DE CIENCIA Y TECNOLOGÍA</t>
  </si>
  <si>
    <t>CONSEJO NACIONAL DE EVALUACIÓN DE LA POLÍTICA DE DESARROLLO SOCIAL</t>
  </si>
  <si>
    <t>CONSEJO NACIONAL DE FOMENTO EDUCATIVO</t>
  </si>
  <si>
    <t>CONSEJO NACIONAL DE NORMALIZACIÓN Y CERTIFICACIÓN DE COMPETENCIAS LABORALES (CONOCER)</t>
  </si>
  <si>
    <t>CONSEJO NACIONAL DE POBLACIÓN</t>
  </si>
  <si>
    <t>CONSEJO NACIONAL PARA LA CULTURA Y LAS ARTES</t>
  </si>
  <si>
    <t>CONSEJO NACIONAL PARA PREVENIR LA DISCRIMINACIÓN</t>
  </si>
  <si>
    <t>COORDINACIÓN GENERAL DE LA COMISIÓN MEXICANA DE AYUDA A REFUGIADOS</t>
  </si>
  <si>
    <t>COORDINACIÓN NACIONAL DEL PROGRAMA DE DESARROLLO HUMANO OPORTUNIDADES</t>
  </si>
  <si>
    <t>CORPORACIÓN MEXICANA DE INVESTIGACIÓN EN MATERIALES, S. A. DE C.V.</t>
  </si>
  <si>
    <t>DICONSA S.A. DE C.V.</t>
  </si>
  <si>
    <t>EDUCAL, S.A. DE C.V.</t>
  </si>
  <si>
    <t>EL COLEGIO DE LA FRONTERA NORTE, A.C.</t>
  </si>
  <si>
    <t>EL COLEGIO DE LA FRONTERA SUR</t>
  </si>
  <si>
    <t>EL COLEGIO DE MÉXICO, A.C.</t>
  </si>
  <si>
    <t>EL COLEGIO DE MICHOACÁN, A.C.</t>
  </si>
  <si>
    <t>EL COLEGIO DE SAN LUIS, A.C.</t>
  </si>
  <si>
    <t>ESTUDIOS CHURUBUSCO AZTECA, S.A.</t>
  </si>
  <si>
    <t>EXPORTADORA DE SAL, S.A. DE C.V.</t>
  </si>
  <si>
    <t>FERROCARRIL DEL ISTMO DE TEHUANTEPEC S.A. DE C.V.</t>
  </si>
  <si>
    <t>FIDEICOMISO DE FOMENTO MINERO</t>
  </si>
  <si>
    <t>FIDEICOMISO DE FORMACIÓN Y CAPACITACIÓN PARA EL PERSONAL DE LA MARINA MERCANTE NACIONAL</t>
  </si>
  <si>
    <t>FIDEICOMISO DE RIESGO COMPARTIDO</t>
  </si>
  <si>
    <t>FIDEICOMISO FONDO NACIONAL DE FOMENTO EJIDAL</t>
  </si>
  <si>
    <t>FIDEICOMISO FONDO NACIONAL DE HABITACIONES POPULARES</t>
  </si>
  <si>
    <t>FIDEICOMISO PARA LA CINETECA NACIONAL</t>
  </si>
  <si>
    <t>FINANCIERA RURAL</t>
  </si>
  <si>
    <t>FONATUR MANTENIMIENTO TURÍSTICO S.A. de C.V</t>
  </si>
  <si>
    <t>FONATUR OPERADORA PORTUARIA, S.A. DE C.V.</t>
  </si>
  <si>
    <t>FONATUR, CONSTRUCTORA, S.A. DE C.V.</t>
  </si>
  <si>
    <t>FONDO DE CAPITALIZACIÓN E INVERSIÓN DEL SECTOR RURAL</t>
  </si>
  <si>
    <t>FONDO DE CULTURA ECONÓMICA</t>
  </si>
  <si>
    <t>FONDO DE GARANTÍA Y FOMENTO PARA LA AGRICULTURA, GANADERÍA Y AVICULTURA</t>
  </si>
  <si>
    <t>FONDO DE INFORMACIÓN Y DOCUMENTACIÓN PARA LA INDUSTRIA</t>
  </si>
  <si>
    <t>FONDO NACIONAL DE FOMENTO AL TURISMO</t>
  </si>
  <si>
    <t>FONDO NACIONAL PARA EL FOMENTO DE LAS ARTESANÍAS</t>
  </si>
  <si>
    <t>FONDO PARA EL DESARROLLO DE RECURSOS HUMANOS</t>
  </si>
  <si>
    <t>GRUPO AEROPORTUARIO DE LA CIUDAD DE MÉXICO, S.A. DE C.V.</t>
  </si>
  <si>
    <t>HOSPITAL GENERAL DE MÉXICO</t>
  </si>
  <si>
    <t>HOSPITAL GENERAL DR. MANUEL GEA GONZÁLEZ</t>
  </si>
  <si>
    <t>HOSPITAL INFANTIL DE MÉXICO FEDERICO GÓMEZ</t>
  </si>
  <si>
    <t>HOSPITAL JUÁREZ DE MÉXICO</t>
  </si>
  <si>
    <t>HOSPITAL REGIONAL DE ALTA  ESPECIALIDAD DEL BAJÍO</t>
  </si>
  <si>
    <t>HOSPITAL REGIONAL DE ALTA ESPECIALIDAD CIUDAD VICTORIA "BICENTENARIO 2010"</t>
  </si>
  <si>
    <t>HOSPITAL REGIONAL DE ALTA ESPECIALIDAD DE OAXACA</t>
  </si>
  <si>
    <t>HOSPITAL REGIONAL DE ALTA ESPECIALIDAD DE YUCATÁN</t>
  </si>
  <si>
    <t>III SERVICIOS, S. A. DE C. V.</t>
  </si>
  <si>
    <t>IMPRESORA Y ENCUADERNADORA PROGRESO, S. A. DE C.V.</t>
  </si>
  <si>
    <t>INSTITUTO  NACIONAL DE  BELLAS  ARTES Y LITERATURA</t>
  </si>
  <si>
    <t>INSTITUTO DE ECOLOGÍA,  A. C.</t>
  </si>
  <si>
    <t>INSTITUTO DE INVESTIGACIONES DR. JOSÉ MARÍA LUIS MORA</t>
  </si>
  <si>
    <t>INSTITUTO DE INVESTIGACIONES ELÉCTRICAS</t>
  </si>
  <si>
    <t>INSTITUTO DE SEGURIDAD SOCIAL PARA LAS FUERZAS ARMADAS MEXICANAS</t>
  </si>
  <si>
    <t>INSTITUTO DE SEGURIDAD Y SERVICIOS SOCIALES DE LOS TRABAJADORES DEL ESTADO</t>
  </si>
  <si>
    <t>INSTITUTO DEL FONDO NACIONAL PARA EL CONSUMO DE LOS TRABAJADORES</t>
  </si>
  <si>
    <t>INSTITUTO FEDERAL DE ACCESO A LA INFORMACIÓN Y PROTECCIÓN DE DATOS</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</si>
  <si>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</si>
  <si>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</si>
  <si>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</si>
  <si>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</si>
  <si>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</si>
  <si>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</si>
  <si>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</si>
  <si>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NACIONAL DE ANTROPOLOGÍA E HISTORIA</t>
  </si>
  <si>
    <t>INSTITUTO NACIONAL DE ASTROFÍSICA, ÓPTICA Y ELECTRÓNICA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</si>
  <si>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</si>
  <si>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</si>
  <si>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</si>
  <si>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</si>
  <si>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</si>
  <si>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 ANTES INSTITUTO NACIONAL DE ECOLOGÍA</t>
  </si>
  <si>
    <t>INSTITUTO NACIONAL DE ENFERMEDADES RESPIRATORIAS</t>
  </si>
  <si>
    <t>INSTITUTO NACIONAL DE ESTUDIOS HISTÓRICOS DE LAS REVOLUCIONES DE MÉXICO</t>
  </si>
  <si>
    <t>INSTITUTO NACIONAL DE INVESTIGACIONES FORESTALES, AGRÍCOLAS Y PECUARIAS</t>
  </si>
  <si>
    <t>INSTITUTO NACIONAL DE INVESTIGACIONES NUCLEARES</t>
  </si>
  <si>
    <t>INSTITUTO NACIONAL DE LA ECONOMÍA SOCIAL (INAES), antes Fonaes</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</si>
  <si>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</si>
  <si>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</si>
  <si>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</si>
  <si>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</si>
  <si>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</si>
  <si>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</si>
  <si>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</si>
  <si>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</si>
  <si>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t>
  </si>
  <si>
    <t>INSTITUTO NACIONAL DE PESCA</t>
  </si>
  <si>
    <t>INSTITUTO NACIONAL DE PSIQUIATRÍA RAMÓN DE LA FUENTE MUÑÍZ</t>
  </si>
  <si>
    <t>INSTITUTO NACIONAL DE REHABILITACIÓN</t>
  </si>
  <si>
    <t>INSTITUTO NACIONAL DE SALUD PÚBLICA</t>
  </si>
  <si>
    <t>INSTITUTO NACIONAL PARA EL DESARROLLO DE CAPACIDADES DEL SECTOR RURAL A.C.</t>
  </si>
  <si>
    <t>INSTITUTO NACIONAL PARA LA EDUCACIÓN DE LOS ADULTOS</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</si>
  <si>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</si>
  <si>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</si>
  <si>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</si>
  <si>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</si>
  <si>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</si>
  <si>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LABORATORIOS DE BIOLÓGICOS Y REACTIVOS DE MÉXICO, S. A. DE C.V.</t>
  </si>
  <si>
    <t>LICONSA, S.A. DE C.V.</t>
  </si>
  <si>
    <t>LOTERÍA NACIONAL PARA LA ASISTENCIA PÚBLICA</t>
  </si>
  <si>
    <t>NACIONAL FINANCIERA, S.N.C.</t>
  </si>
  <si>
    <t>NOTIMEX, AGENCIA DE NOTICIAS DEL ESTADO MEXICANO</t>
  </si>
  <si>
    <t>OADPRS ÓRGANO ADMINISTRATIVO DESCONCENTRADO PREVENCIÓN Y READAPTACIÓN SOCIAL</t>
  </si>
  <si>
    <t>ORGANISMO PROMOTOR DE MEDIOS AUDIOVISUALES</t>
  </si>
  <si>
    <t xml:space="preserve">PATRONATO DE OBRAS E INSTALACIONES DEL INSTITUTO POLITÉCNICO NACIONAL </t>
  </si>
  <si>
    <t>PEMEX EXPLORACIÓN Y PRODUCCIÓN</t>
  </si>
  <si>
    <t>PEMEX GAS Y PETROQUÍMICA BÁSICA</t>
  </si>
  <si>
    <t>PEMEX PETROQUÍMICA</t>
  </si>
  <si>
    <t>PEMEX REFINACIÓN</t>
  </si>
  <si>
    <t>PETRÓLEOS MEXICANOS</t>
  </si>
  <si>
    <t>PMI COMERCIO INTERNACIONAL, S.A. DE C.V.</t>
  </si>
  <si>
    <t>POLICÍA FEDERAL, ANTES POLICÍA FEDERAL PREVENTIVA</t>
  </si>
  <si>
    <t>PRESIDENCIA DE LA REPÚBLICA</t>
  </si>
  <si>
    <t>PROCURADURÍA AGRARIA</t>
  </si>
  <si>
    <t>PROCURADURÍA DE LA DEFENSA DEL CONTRIBUYENTE (PRODECON)</t>
  </si>
  <si>
    <t>PROCURADURÍA FEDERAL DE LA DEFENSA DEL TRABAJO</t>
  </si>
  <si>
    <t>PROCURADURÍA FEDERAL DE PROTECCIÓN AL AMBIENTE</t>
  </si>
  <si>
    <t>PROCURADURÍA FEDERAL DEL CONSUMIDOR</t>
  </si>
  <si>
    <t>PROCURADURÍA GENERAL DE LA REPÚBLICA</t>
  </si>
  <si>
    <t>PROCURADURIA SOCIAL DE ATENCIÓN A LAS VÍCTIMAS DE DELITOS</t>
  </si>
  <si>
    <t>PRODUCTORA NACIONAL DE BIOLÓGICOS VETERINARIOS</t>
  </si>
  <si>
    <t>PROMÉXICO</t>
  </si>
  <si>
    <t>PRONÓSTICOS PARA LA ASISTENCIA PÚBLICA</t>
  </si>
  <si>
    <t>REGISTRO AGRARIO NACIONAL</t>
  </si>
  <si>
    <t>SECRETARÍA DE AGRICULTURA, GANADERÍA, DESARROLLO RURAL, PESCA Y ALIMENTACIÓN</t>
  </si>
  <si>
    <t>SECRETARÍA DE COMUNICACIONES Y TRANSPORTES</t>
  </si>
  <si>
    <t>SECRETARÍA DE DESARROLLO AGRARIO, TERRITORIAL Y URBANO ANTES SECRETARÍA DE LA REFORMA AGRARIA</t>
  </si>
  <si>
    <t>SECRETARÍA DE DESARROLLO SOCIAL</t>
  </si>
  <si>
    <t>SECRETARÍA DE ECONOMÍA</t>
  </si>
  <si>
    <t>SECRETARÍA DE EDUCACIÓN PÚBLICA</t>
  </si>
  <si>
    <t>SECRETARÍA DE ENERGÍA</t>
  </si>
  <si>
    <t>SECRETARÍA DE GOBERNACIÓN (INCLUYE LA ENTONCES SECRETARÍA DE SEGURIDAD PÚBLICA)</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</si>
  <si>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</si>
  <si>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</si>
  <si>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</si>
  <si>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</si>
  <si>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</si>
  <si>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</si>
  <si>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</si>
  <si>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</si>
  <si>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</si>
  <si>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SECRETARIADO EJECUTIVO DEL SISTEMA NACIONAL DE SEGURIDAD 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</si>
  <si>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</si>
  <si>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</si>
  <si>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</si>
  <si>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</si>
  <si>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</si>
  <si>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</si>
  <si>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</si>
  <si>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</si>
  <si>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</si>
  <si>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</si>
  <si>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SISTEMA NACIONAL PARA EL DESARROLLO INTEGRAL DE LA FAMILIA</t>
  </si>
  <si>
    <t>SOCIEDAD HIPOTECARIA FEDERAL, S.N.C.</t>
  </si>
  <si>
    <t>TALLERES GRÁFICOS DE MÉXICO</t>
  </si>
  <si>
    <t>TELECOMUNICACIONES DE MÉXICO</t>
  </si>
  <si>
    <t>TELEVISIÓN METROPOLITANA, S.A. DE C.V.</t>
  </si>
  <si>
    <t>UNIVERSIDAD PEDAGÓGICA NACIONAL</t>
  </si>
  <si>
    <r>
      <rPr>
        <b/>
        <sz val="12"/>
        <color theme="1"/>
        <rFont val="Calibri"/>
        <family val="2"/>
        <scheme val="minor"/>
      </rPr>
      <t>Promedio de días de atención a las solicitudes de información (PD)</t>
    </r>
    <r>
      <rPr>
        <sz val="12"/>
        <color theme="1"/>
        <rFont val="Calibri"/>
        <family val="2"/>
        <scheme val="minor"/>
      </rPr>
      <t xml:space="preserve">: días hábiles transcurridos desde la presentación de cada una de las  solicitudes de información pública, acceso a datos personales y corrección, hasta el día en que se otorga la respuesta o se pone a disposición la información a través del Sistema Infomex Gobierno Federal. </t>
    </r>
  </si>
  <si>
    <r>
      <t>Solicitudes respondidas:</t>
    </r>
    <r>
      <rPr>
        <sz val="12"/>
        <color theme="1"/>
        <rFont val="Calibri"/>
        <family val="2"/>
        <scheme val="minor"/>
      </rPr>
      <t xml:space="preserve"> se consideran las solicitudes respondidas en el periodo a evaluar o inmediato anterior bajo los siguientes tipos de respuesta:
1. Entrega de información en medio electrónico
2. Inexistencia de la información solicitada
3. Información parcialmente reservada o confidencial
4. La información está disponible públicamente
5. La solicitud no corresponde al marco de la Ley
6. Negativa por ser reservada o confidencial
7. No es de competencia de la unidad de enlace
8. No se dará trámite a la solicitud
9. Notificación de disponibilidad de información</t>
    </r>
  </si>
  <si>
    <r>
      <t xml:space="preserve">Recursos de revisión: </t>
    </r>
    <r>
      <rPr>
        <sz val="12"/>
        <color theme="1"/>
        <rFont val="Calibri"/>
        <family val="2"/>
        <scheme val="minor"/>
      </rPr>
      <t>se consideran los recursos de revisión que cumplen simultáneamente con las siguientes dos características: 
1. Recursos de revisión cuyo fallo fue notificado en el periodo a evaluar o inmediato anterior.
2. El fallo debe de tener instrucción por parte del Pleno del IFAI o bien haber sido sobreseídos.</t>
    </r>
  </si>
  <si>
    <t xml:space="preserve">Variación de los tiempos promedio de respuesta a solicitudes de información </t>
  </si>
  <si>
    <t>NOTAS:</t>
  </si>
  <si>
    <r>
      <t>Factor de Calidad:</t>
    </r>
    <r>
      <rPr>
        <sz val="11"/>
        <color theme="1"/>
        <rFont val="Calibri"/>
        <family val="2"/>
        <scheme val="minor"/>
      </rPr>
      <t xml:space="preserve"> resultado de la división del total de los recursos con instrucción por parte del Pleno del IFAI así como  los que  fueron sobreseídos entre  las solicitudes de información atendidas en el periodo.</t>
    </r>
  </si>
  <si>
    <t>Promedio Días de Atención a las Solicitudes de Información (PD)</t>
  </si>
  <si>
    <t>Factor de Calidad (RI/S)</t>
  </si>
  <si>
    <t>Recursos de Revisión (RI)</t>
  </si>
  <si>
    <r>
      <t xml:space="preserve">Resultado Linea Base
</t>
    </r>
    <r>
      <rPr>
        <sz val="9"/>
        <color theme="1"/>
        <rFont val="Calibri"/>
        <family val="2"/>
        <scheme val="minor"/>
      </rPr>
      <t xml:space="preserve">Para conocer de forma precisa el método de cálculo del Indicador, revise la Nota Metodológica </t>
    </r>
  </si>
  <si>
    <t>Indicador de tiempo de respuesta a solicitudes de información y calidad de  las  mismas (ITRC)</t>
  </si>
  <si>
    <t>Solicitudes Respondidas (S)</t>
  </si>
  <si>
    <r>
      <rPr>
        <b/>
        <sz val="11"/>
        <color theme="1"/>
        <rFont val="Calibri"/>
        <family val="2"/>
        <scheme val="minor"/>
      </rPr>
      <t xml:space="preserve">Resultado: </t>
    </r>
    <r>
      <rPr>
        <sz val="11"/>
        <color theme="1"/>
        <rFont val="Calibri"/>
        <family val="2"/>
        <scheme val="minor"/>
      </rPr>
      <t xml:space="preserve">Para conocer de forma precisa el método de cálculo del Indicador, se revise la Nota Metodológica </t>
    </r>
  </si>
  <si>
    <t>HOSPITAL REGIONAL DE ALTA ESPECIALIDAD DE IXTAPALUCA (HRAEI)*</t>
  </si>
  <si>
    <t>COMISIÓN NACIONAL DE PROTECCIÓN SOCIAL EN SALUD*</t>
  </si>
  <si>
    <t>*/ En el caso de los Órganos Desconcentrados y Entidades que conformaron sus Comités de Información y Unidades de Enlace durante el año 2013, se registra como Línea Base del Indicador el promedio general de la línea base de la APF.</t>
  </si>
  <si>
    <t xml:space="preserve">
Variación del Factor de Calidad
</t>
  </si>
  <si>
    <t>DEPENDENCIA</t>
  </si>
  <si>
    <t>PERIODO</t>
  </si>
  <si>
    <t>2012-2013 (Linea base)</t>
  </si>
  <si>
    <t>2013 - 2014</t>
  </si>
  <si>
    <t>2014 - 2015</t>
  </si>
  <si>
    <t>2015 - 2016</t>
  </si>
  <si>
    <t>2016 -2017</t>
  </si>
  <si>
    <t>2017 - 2018</t>
  </si>
  <si>
    <t>Periodo a evarluar</t>
  </si>
  <si>
    <t>Periodo</t>
  </si>
  <si>
    <t>Periodo anterior</t>
  </si>
  <si>
    <t>Simulador de Resultados para establecimiento de metas</t>
  </si>
  <si>
    <t>Periodo a evaluar</t>
  </si>
  <si>
    <t>SELECCIONA TU DEPENDENCIA O ENTIDAD</t>
  </si>
  <si>
    <r>
      <t xml:space="preserve">Resultado Linea Base
</t>
    </r>
    <r>
      <rPr>
        <sz val="10"/>
        <color theme="1"/>
        <rFont val="Calibri"/>
        <family val="2"/>
        <scheme val="minor"/>
      </rPr>
      <t xml:space="preserve">Para conocer de forma precisa el método de cálculo del Indicador, revise la Nota Metodológica </t>
    </r>
  </si>
  <si>
    <r>
      <rPr>
        <b/>
        <sz val="9"/>
        <color rgb="FFFF0000"/>
        <rFont val="Calibri"/>
        <family val="2"/>
        <scheme val="minor"/>
      </rPr>
      <t>Instrucciones:</t>
    </r>
    <r>
      <rPr>
        <sz val="9"/>
        <color theme="1"/>
        <rFont val="Calibri"/>
        <family val="2"/>
        <scheme val="minor"/>
      </rPr>
      <t xml:space="preserve">  Llenar la información de días promedio de atención, recursos y solicitudes respondidas esperadas en la casilla " periodo a evaluar".
                        En cada periodo evaluado, se espera que el porcentaje sea creciente ó de haber llegado al 100%, se mantenga.</t>
    </r>
  </si>
  <si>
    <r>
      <t>2012-2013</t>
    </r>
    <r>
      <rPr>
        <sz val="9"/>
        <color rgb="FFFF0000"/>
        <rFont val="Calibri"/>
        <family val="2"/>
        <scheme val="minor"/>
      </rPr>
      <t xml:space="preserve"> (Linea base)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</si>
</sst>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11"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b/>
      <sz val="9"/>
      <color theme="1"/>
      <name val="Calibri"/>
      <family val="2"/>
      <scheme val="minor"/>
    </font>
    <font>
      <b/>
      <sz val="9"/>
      <color rgb="FFFF0000"/>
      <name val="Calibri"/>
      <family val="2"/>
      <scheme val="minor"/>
    </font>
    <font>
      <sz val="9"/>
      <color rgb="FFFF0000"/>
      <name val="Calibri"/>
      <family val="2"/>
      <scheme val="minor"/>
    </font>
    <font>
      <b/>
      <sz val="10"/>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4">
    <xf numFmtId="0" fontId="0" fillId="0" borderId="0" xfId="0"/>
    <xf numFmtId="0" fontId="3" fillId="0" borderId="0" xfId="0" applyFont="1" applyAlignment="1">
      <alignment horizontal="left" vertical="center"/>
    </xf>
    <xf numFmtId="0" fontId="0" fillId="0" borderId="0" xfId="0" applyFont="1" applyAlignment="1">
      <alignment horizontal="left" vertical="center"/>
    </xf>
    <xf numFmtId="0" fontId="3" fillId="2" borderId="1" xfId="0" applyFont="1" applyFill="1" applyBorder="1" applyAlignment="1">
      <alignment horizontal="center" vertical="center"/>
    </xf>
    <xf numFmtId="0" fontId="0" fillId="3" borderId="0" xfId="0" applyFill="1"/>
    <xf numFmtId="2" fontId="0" fillId="4" borderId="1" xfId="0" applyNumberFormat="1" applyFill="1" applyBorder="1" applyAlignment="1">
      <alignment horizontal="center" vertical="center" wrapText="1"/>
    </xf>
    <xf numFmtId="1" fontId="0" fillId="4" borderId="1" xfId="0" applyNumberFormat="1" applyFill="1" applyBorder="1" applyAlignment="1">
      <alignment horizontal="center" vertical="center" wrapText="1"/>
    </xf>
    <xf numFmtId="164" fontId="0" fillId="4" borderId="1" xfId="0" applyNumberFormat="1" applyFill="1" applyBorder="1" applyAlignment="1">
      <alignment horizontal="center" vertical="center" wrapText="1"/>
    </xf>
    <xf numFmtId="0" fontId="0" fillId="0" borderId="0" xfId="0" applyAlignment="1">
      <alignment horizontal="left" vertical="center"/>
    </xf>
    <xf numFmtId="0" fontId="0" fillId="0" borderId="2" xfId="0" applyBorder="1" applyAlignment="1">
      <alignment horizontal="left" vertical="center"/>
    </xf>
    <xf numFmtId="0" fontId="0" fillId="4" borderId="8" xfId="0" applyFill="1" applyBorder="1" applyAlignment="1">
      <alignment horizontal="left" vertical="center" wrapText="1"/>
    </xf>
    <xf numFmtId="2" fontId="0" fillId="4" borderId="9" xfId="0" applyNumberFormat="1" applyFill="1" applyBorder="1" applyAlignment="1">
      <alignment horizontal="center" vertical="center" wrapText="1"/>
    </xf>
    <xf numFmtId="0" fontId="0" fillId="4" borderId="10" xfId="0" applyFill="1" applyBorder="1" applyAlignment="1">
      <alignment horizontal="left" vertical="center" wrapText="1"/>
    </xf>
    <xf numFmtId="2" fontId="0" fillId="4" borderId="11" xfId="0" applyNumberFormat="1" applyFill="1" applyBorder="1" applyAlignment="1">
      <alignment horizontal="center" vertical="center" wrapText="1"/>
    </xf>
    <xf numFmtId="1" fontId="0" fillId="4" borderId="11" xfId="0" applyNumberFormat="1" applyFill="1" applyBorder="1" applyAlignment="1">
      <alignment horizontal="center" vertical="center" wrapText="1"/>
    </xf>
    <xf numFmtId="164" fontId="0" fillId="4" borderId="11" xfId="0" applyNumberFormat="1" applyFill="1" applyBorder="1" applyAlignment="1">
      <alignment horizontal="center" vertical="center" wrapText="1"/>
    </xf>
    <xf numFmtId="2" fontId="0" fillId="4" borderId="12" xfId="0" applyNumberFormat="1" applyFill="1" applyBorder="1" applyAlignment="1">
      <alignment horizontal="center" vertical="center" wrapText="1"/>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4" fillId="0" borderId="0" xfId="0" applyFont="1"/>
    <xf numFmtId="0" fontId="4" fillId="5" borderId="13" xfId="0" applyFont="1" applyFill="1" applyBorder="1" applyAlignment="1"/>
    <xf numFmtId="0" fontId="6" fillId="2" borderId="1" xfId="0" applyFont="1" applyFill="1" applyBorder="1" applyAlignment="1">
      <alignment horizontal="center" vertical="center"/>
    </xf>
    <xf numFmtId="0" fontId="4" fillId="0" borderId="1" xfId="0" applyFont="1" applyBorder="1" applyAlignment="1">
      <alignment horizontal="center" vertical="center"/>
    </xf>
    <xf numFmtId="0" fontId="6" fillId="2" borderId="1" xfId="0" applyFont="1" applyFill="1" applyBorder="1" applyAlignment="1">
      <alignment horizontal="center" vertical="center" wrapText="1"/>
    </xf>
    <xf numFmtId="165"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6" borderId="1" xfId="0" applyFont="1" applyFill="1" applyBorder="1" applyAlignment="1">
      <alignment horizontal="center" vertical="center"/>
    </xf>
    <xf numFmtId="165" fontId="4" fillId="6" borderId="1" xfId="0" applyNumberFormat="1" applyFont="1" applyFill="1" applyBorder="1" applyAlignment="1">
      <alignment horizontal="center" vertical="center"/>
    </xf>
    <xf numFmtId="165" fontId="4" fillId="6" borderId="1" xfId="0" applyNumberFormat="1" applyFont="1" applyFill="1" applyBorder="1" applyAlignment="1">
      <alignment horizontal="center" vertical="center" wrapText="1"/>
    </xf>
    <xf numFmtId="2" fontId="4" fillId="6" borderId="1" xfId="0" applyNumberFormat="1" applyFont="1" applyFill="1" applyBorder="1" applyAlignment="1">
      <alignment horizontal="center" vertical="center"/>
    </xf>
    <xf numFmtId="2" fontId="4" fillId="6" borderId="1" xfId="0" applyNumberFormat="1" applyFont="1" applyFill="1" applyBorder="1" applyAlignment="1" applyProtection="1">
      <alignment horizontal="center" vertical="center"/>
    </xf>
    <xf numFmtId="2" fontId="4" fillId="0" borderId="1" xfId="0" applyNumberFormat="1" applyFont="1" applyBorder="1" applyAlignment="1">
      <alignment horizontal="center" vertical="center"/>
    </xf>
    <xf numFmtId="1" fontId="4" fillId="6" borderId="1" xfId="0" applyNumberFormat="1" applyFont="1" applyFill="1" applyBorder="1" applyAlignment="1">
      <alignment horizontal="center" vertical="center"/>
    </xf>
    <xf numFmtId="1" fontId="4" fillId="6" borderId="1" xfId="0" applyNumberFormat="1" applyFont="1" applyFill="1" applyBorder="1" applyAlignment="1" applyProtection="1">
      <alignment horizontal="center" vertical="center"/>
    </xf>
    <xf numFmtId="0" fontId="4" fillId="6" borderId="16" xfId="0" applyFont="1" applyFill="1" applyBorder="1" applyAlignment="1">
      <alignment horizontal="center" vertical="center"/>
    </xf>
    <xf numFmtId="2" fontId="4" fillId="6" borderId="16" xfId="0" applyNumberFormat="1" applyFont="1" applyFill="1" applyBorder="1" applyAlignment="1" applyProtection="1">
      <alignment horizontal="center" vertical="center"/>
    </xf>
    <xf numFmtId="2" fontId="4" fillId="0" borderId="16" xfId="0" applyNumberFormat="1" applyFont="1" applyBorder="1" applyAlignment="1">
      <alignment horizontal="center" vertical="center"/>
    </xf>
    <xf numFmtId="1" fontId="4" fillId="6" borderId="16" xfId="0" applyNumberFormat="1" applyFont="1" applyFill="1" applyBorder="1" applyAlignment="1" applyProtection="1">
      <alignment horizontal="center" vertical="center"/>
    </xf>
    <xf numFmtId="1" fontId="4" fillId="0" borderId="16" xfId="0" applyNumberFormat="1" applyFont="1" applyBorder="1" applyAlignment="1">
      <alignment horizontal="center" vertical="center"/>
    </xf>
    <xf numFmtId="165" fontId="4" fillId="6" borderId="16" xfId="0" applyNumberFormat="1" applyFont="1" applyFill="1" applyBorder="1" applyAlignment="1">
      <alignment horizontal="center" vertical="center" wrapText="1"/>
    </xf>
    <xf numFmtId="2" fontId="4" fillId="6" borderId="1" xfId="0" applyNumberFormat="1" applyFont="1" applyFill="1" applyBorder="1" applyAlignment="1">
      <alignment horizontal="center" vertical="center" wrapText="1"/>
    </xf>
    <xf numFmtId="2" fontId="4" fillId="6" borderId="16" xfId="0" applyNumberFormat="1" applyFont="1" applyFill="1" applyBorder="1" applyAlignment="1">
      <alignment horizontal="center" vertical="center" wrapText="1"/>
    </xf>
    <xf numFmtId="2" fontId="6" fillId="6" borderId="1" xfId="0" applyNumberFormat="1" applyFont="1" applyFill="1" applyBorder="1" applyAlignment="1">
      <alignment horizontal="center" vertical="center"/>
    </xf>
    <xf numFmtId="2" fontId="6" fillId="6" borderId="1" xfId="0" applyNumberFormat="1" applyFont="1" applyFill="1" applyBorder="1" applyAlignment="1">
      <alignment horizontal="center" vertical="center" wrapText="1"/>
    </xf>
    <xf numFmtId="2" fontId="6" fillId="6" borderId="16" xfId="0" applyNumberFormat="1" applyFont="1" applyFill="1" applyBorder="1" applyAlignment="1">
      <alignment horizontal="center" vertical="center" wrapText="1"/>
    </xf>
    <xf numFmtId="2" fontId="4" fillId="0" borderId="0" xfId="0" applyNumberFormat="1" applyFont="1"/>
    <xf numFmtId="0" fontId="3" fillId="0" borderId="0" xfId="0" applyFont="1" applyAlignment="1">
      <alignment horizontal="left" vertical="center" wrapText="1"/>
    </xf>
    <xf numFmtId="0" fontId="3" fillId="2"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2" fillId="2" borderId="6"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3" fillId="2" borderId="7" xfId="0" applyFont="1" applyFill="1" applyBorder="1" applyAlignment="1">
      <alignment horizontal="center" vertical="top" wrapText="1"/>
    </xf>
    <xf numFmtId="0" fontId="3" fillId="2" borderId="9"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3" fillId="2" borderId="6" xfId="0" applyFont="1" applyFill="1" applyBorder="1" applyAlignment="1">
      <alignment horizontal="center" vertical="top" wrapText="1"/>
    </xf>
    <xf numFmtId="0" fontId="3" fillId="2" borderId="1"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2" borderId="9" xfId="0" applyFont="1" applyFill="1" applyBorder="1" applyAlignment="1">
      <alignment horizontal="center" vertical="top" wrapText="1"/>
    </xf>
    <xf numFmtId="0" fontId="8" fillId="0" borderId="1" xfId="0" applyFont="1" applyBorder="1" applyAlignment="1">
      <alignment horizontal="center"/>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jpg"/></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1076634</xdr:colOff>
      <xdr:row>0</xdr:row>
      <xdr:rowOff>136026</xdr:rowOff>
    </xdr:from>
    <xdr:to>
      <xdr:col>0</xdr:col>
      <xdr:colOff>2448475</xdr:colOff>
      <xdr:row>0</xdr:row>
      <xdr:rowOff>887220</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634" y="136026"/>
          <a:ext cx="1371841" cy="751194"/>
        </a:xfrm>
        <a:prstGeom prst="rect">
          <a:avLst/>
        </a:prstGeom>
      </xdr:spPr>
    </xdr:pic>
    <xdr:clientData/>
  </xdr:twoCellAnchor>
  <mc:AlternateContent xmlns:mc="http://schemas.openxmlformats.org/markup-compatibility/2006">
    <mc:Choice xmlns:a14="http://schemas.microsoft.com/office/drawing/2010/main" Requires="a14">
      <xdr:twoCellAnchor>
        <xdr:from>
          <xdr:col>9</xdr:col>
          <xdr:colOff>266700</xdr:colOff>
          <xdr:row>2</xdr:row>
          <xdr:rowOff>257175</xdr:rowOff>
        </xdr:from>
        <xdr:to>
          <xdr:col>9</xdr:col>
          <xdr:colOff>1524000</xdr:colOff>
          <xdr:row>2</xdr:row>
          <xdr:rowOff>695325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2</xdr:row>
          <xdr:rowOff>161925</xdr:rowOff>
        </xdr:from>
        <xdr:to>
          <xdr:col>10</xdr:col>
          <xdr:colOff>1619250</xdr:colOff>
          <xdr:row>2</xdr:row>
          <xdr:rowOff>981075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xdr:row>
          <xdr:rowOff>76200</xdr:rowOff>
        </xdr:from>
        <xdr:to>
          <xdr:col>12</xdr:col>
          <xdr:colOff>0</xdr:colOff>
          <xdr:row>2</xdr:row>
          <xdr:rowOff>866775</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xdr:row>
          <xdr:rowOff>76200</xdr:rowOff>
        </xdr:from>
        <xdr:to>
          <xdr:col>12</xdr:col>
          <xdr:colOff>0</xdr:colOff>
          <xdr:row>2</xdr:row>
          <xdr:rowOff>866775</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xdr:row>
          <xdr:rowOff>76200</xdr:rowOff>
        </xdr:from>
        <xdr:to>
          <xdr:col>12</xdr:col>
          <xdr:colOff>0</xdr:colOff>
          <xdr:row>2</xdr:row>
          <xdr:rowOff>866775</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twoCellAnchor editAs="oneCell">
    <xdr:from>
      <xdr:col>11</xdr:col>
      <xdr:colOff>167046</xdr:colOff>
      <xdr:row>2</xdr:row>
      <xdr:rowOff>222236</xdr:rowOff>
    </xdr:from>
    <xdr:to>
      <xdr:col>11</xdr:col>
      <xdr:colOff>2270166</xdr:colOff>
      <xdr:row>2</xdr:row>
      <xdr:rowOff>1011945</xdr:rowOff>
    </xdr:to>
    <xdr:pic>
      <xdr:nvPicPr>
        <xdr:cNvPr id="9" name="8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21689" y="1923129"/>
          <a:ext cx="2103120" cy="7897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167046</xdr:colOff>
      <xdr:row>4</xdr:row>
      <xdr:rowOff>222236</xdr:rowOff>
    </xdr:from>
    <xdr:to>
      <xdr:col>16384</xdr:col>
      <xdr:colOff>598170</xdr:colOff>
      <xdr:row>4</xdr:row>
      <xdr:rowOff>223102</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4346" y="1708136"/>
          <a:ext cx="2103120" cy="7897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167046</xdr:colOff>
      <xdr:row>4</xdr:row>
      <xdr:rowOff>222236</xdr:rowOff>
    </xdr:from>
    <xdr:to>
      <xdr:col>11</xdr:col>
      <xdr:colOff>765216</xdr:colOff>
      <xdr:row>4</xdr:row>
      <xdr:rowOff>223102</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79296" y="936611"/>
          <a:ext cx="598170" cy="8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9</xdr:col>
          <xdr:colOff>209550</xdr:colOff>
          <xdr:row>4</xdr:row>
          <xdr:rowOff>314325</xdr:rowOff>
        </xdr:from>
        <xdr:to>
          <xdr:col>9</xdr:col>
          <xdr:colOff>1466850</xdr:colOff>
          <xdr:row>4</xdr:row>
          <xdr:rowOff>752475</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4</xdr:row>
          <xdr:rowOff>161925</xdr:rowOff>
        </xdr:from>
        <xdr:to>
          <xdr:col>11</xdr:col>
          <xdr:colOff>0</xdr:colOff>
          <xdr:row>4</xdr:row>
          <xdr:rowOff>981075</xdr:rowOff>
        </xdr:to>
        <xdr:sp macro="" textlink="">
          <xdr:nvSpPr>
            <xdr:cNvPr id="2054" name="Object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xdr:twoCellAnchor editAs="oneCell">
    <xdr:from>
      <xdr:col>11</xdr:col>
      <xdr:colOff>167046</xdr:colOff>
      <xdr:row>4</xdr:row>
      <xdr:rowOff>222236</xdr:rowOff>
    </xdr:from>
    <xdr:to>
      <xdr:col>11</xdr:col>
      <xdr:colOff>1609725</xdr:colOff>
      <xdr:row>4</xdr:row>
      <xdr:rowOff>223102</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4346" y="1708136"/>
          <a:ext cx="2103120" cy="7897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87630</xdr:colOff>
      <xdr:row>4</xdr:row>
      <xdr:rowOff>152400</xdr:rowOff>
    </xdr:from>
    <xdr:to>
      <xdr:col>12</xdr:col>
      <xdr:colOff>0</xdr:colOff>
      <xdr:row>4</xdr:row>
      <xdr:rowOff>942109</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69880" y="1285875"/>
          <a:ext cx="2103120" cy="7897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oleObject" Target="../embeddings/oleObject5.bin"/><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w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7.bin"/><Relationship Id="rId5" Type="http://schemas.openxmlformats.org/officeDocument/2006/relationships/image" Target="../media/image1.emf"/><Relationship Id="rId4" Type="http://schemas.openxmlformats.org/officeDocument/2006/relationships/oleObject" Target="../embeddings/oleObject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09"/>
  <sheetViews>
    <sheetView zoomScale="70" zoomScaleNormal="70" workbookViewId="0">
      <pane xSplit="1" ySplit="3" topLeftCell="B4" activePane="bottomRight" state="frozen"/>
      <selection pane="topRight" activeCell="B1" sqref="B1"/>
      <selection pane="bottomLeft" activeCell="A4" sqref="A4"/>
      <selection pane="bottomRight" activeCell="A4" sqref="A4"/>
    </sheetView>
  </sheetViews>
  <sheetFormatPr baseColWidth="10" defaultColWidth="0" defaultRowHeight="15" zeroHeight="1" x14ac:dyDescent="0.25"/>
  <cols>
    <col min="1" max="1" width="47.7109375" style="8" customWidth="1"/>
    <col min="2" max="9" width="11.28515625" customWidth="1"/>
    <col min="10" max="10" width="27.140625" customWidth="1"/>
    <col min="11" max="11" width="25.140625" customWidth="1"/>
    <col min="12" max="12" width="35.5703125" customWidth="1"/>
    <col min="13" max="17" width="11.42578125" hidden="1" customWidth="1"/>
    <col min="18" max="18" width="0" hidden="1" customWidth="1"/>
    <col min="19" max="16384" width="11.42578125" hidden="1"/>
  </cols>
  <sheetData>
    <row r="1" spans="1:12" ht="72" customHeight="1" thickBot="1" x14ac:dyDescent="0.3">
      <c r="A1" s="9"/>
      <c r="B1" s="51" t="s">
        <v>253</v>
      </c>
      <c r="C1" s="51"/>
      <c r="D1" s="51"/>
      <c r="E1" s="51"/>
      <c r="F1" s="51"/>
      <c r="G1" s="51"/>
      <c r="H1" s="51"/>
      <c r="I1" s="51"/>
      <c r="J1" s="51"/>
      <c r="K1" s="51"/>
      <c r="L1" s="52"/>
    </row>
    <row r="2" spans="1:12" ht="60" customHeight="1" x14ac:dyDescent="0.25">
      <c r="A2" s="53" t="s">
        <v>0</v>
      </c>
      <c r="B2" s="50" t="s">
        <v>249</v>
      </c>
      <c r="C2" s="50"/>
      <c r="D2" s="50" t="s">
        <v>251</v>
      </c>
      <c r="E2" s="50"/>
      <c r="F2" s="50" t="s">
        <v>254</v>
      </c>
      <c r="G2" s="50"/>
      <c r="H2" s="50" t="s">
        <v>250</v>
      </c>
      <c r="I2" s="50"/>
      <c r="J2" s="55" t="s">
        <v>246</v>
      </c>
      <c r="K2" s="55" t="s">
        <v>259</v>
      </c>
      <c r="L2" s="59" t="s">
        <v>252</v>
      </c>
    </row>
    <row r="3" spans="1:12" ht="87.75" customHeight="1" x14ac:dyDescent="0.25">
      <c r="A3" s="54"/>
      <c r="B3" s="3">
        <v>2012</v>
      </c>
      <c r="C3" s="3">
        <v>2013</v>
      </c>
      <c r="D3" s="3">
        <v>2012</v>
      </c>
      <c r="E3" s="3">
        <v>2013</v>
      </c>
      <c r="F3" s="3">
        <v>2012</v>
      </c>
      <c r="G3" s="3">
        <v>2013</v>
      </c>
      <c r="H3" s="3">
        <v>2012</v>
      </c>
      <c r="I3" s="3">
        <v>2013</v>
      </c>
      <c r="J3" s="56"/>
      <c r="K3" s="56"/>
      <c r="L3" s="60"/>
    </row>
    <row r="4" spans="1:12" ht="30" x14ac:dyDescent="0.25">
      <c r="A4" s="10" t="s">
        <v>1</v>
      </c>
      <c r="B4" s="5">
        <v>9.1587837837837842</v>
      </c>
      <c r="C4" s="5">
        <v>6.90216271884655</v>
      </c>
      <c r="D4" s="6">
        <v>5</v>
      </c>
      <c r="E4" s="6">
        <v>21</v>
      </c>
      <c r="F4" s="6">
        <v>592</v>
      </c>
      <c r="G4" s="6">
        <v>971</v>
      </c>
      <c r="H4" s="7">
        <v>8.4459459459459464E-3</v>
      </c>
      <c r="I4" s="7">
        <v>2.1627188465499485E-2</v>
      </c>
      <c r="J4" s="5">
        <v>1</v>
      </c>
      <c r="K4" s="5">
        <v>0</v>
      </c>
      <c r="L4" s="11">
        <v>50</v>
      </c>
    </row>
    <row r="5" spans="1:12" ht="30" x14ac:dyDescent="0.25">
      <c r="A5" s="10" t="s">
        <v>2</v>
      </c>
      <c r="B5" s="5">
        <v>14.359375</v>
      </c>
      <c r="C5" s="5">
        <v>19.698630136986303</v>
      </c>
      <c r="D5" s="6">
        <v>4</v>
      </c>
      <c r="E5" s="6">
        <v>1</v>
      </c>
      <c r="F5" s="6">
        <v>64</v>
      </c>
      <c r="G5" s="6">
        <v>73</v>
      </c>
      <c r="H5" s="7">
        <v>6.25E-2</v>
      </c>
      <c r="I5" s="7">
        <v>1.3698630136986301E-2</v>
      </c>
      <c r="J5" s="5">
        <v>0.6281693919835436</v>
      </c>
      <c r="K5" s="5">
        <v>1</v>
      </c>
      <c r="L5" s="11">
        <v>81.408469599177181</v>
      </c>
    </row>
    <row r="6" spans="1:12" ht="30" x14ac:dyDescent="0.25">
      <c r="A6" s="10" t="s">
        <v>3</v>
      </c>
      <c r="B6" s="5">
        <v>9.8979591836734695</v>
      </c>
      <c r="C6" s="5">
        <v>9.6764705882352935</v>
      </c>
      <c r="D6" s="6">
        <v>0</v>
      </c>
      <c r="E6" s="6">
        <v>0</v>
      </c>
      <c r="F6" s="6">
        <v>49</v>
      </c>
      <c r="G6" s="6">
        <v>68</v>
      </c>
      <c r="H6" s="7">
        <v>0</v>
      </c>
      <c r="I6" s="7">
        <v>0</v>
      </c>
      <c r="J6" s="5">
        <v>1</v>
      </c>
      <c r="K6" s="5">
        <v>1</v>
      </c>
      <c r="L6" s="11">
        <v>100</v>
      </c>
    </row>
    <row r="7" spans="1:12" ht="30" x14ac:dyDescent="0.25">
      <c r="A7" s="10" t="s">
        <v>4</v>
      </c>
      <c r="B7" s="5">
        <v>8.6086956521739122</v>
      </c>
      <c r="C7" s="5">
        <v>13.244897959183673</v>
      </c>
      <c r="D7" s="6">
        <v>0</v>
      </c>
      <c r="E7" s="6">
        <v>0</v>
      </c>
      <c r="F7" s="6">
        <v>46</v>
      </c>
      <c r="G7" s="6">
        <v>49</v>
      </c>
      <c r="H7" s="7">
        <v>0</v>
      </c>
      <c r="I7" s="7">
        <v>0</v>
      </c>
      <c r="J7" s="5">
        <v>0.46145124716553276</v>
      </c>
      <c r="K7" s="5">
        <v>1</v>
      </c>
      <c r="L7" s="11">
        <v>73.072562358276642</v>
      </c>
    </row>
    <row r="8" spans="1:12" s="4" customFormat="1" ht="30" x14ac:dyDescent="0.25">
      <c r="A8" s="10" t="s">
        <v>5</v>
      </c>
      <c r="B8" s="5">
        <v>8.5270270270270263</v>
      </c>
      <c r="C8" s="5">
        <v>6</v>
      </c>
      <c r="D8" s="6">
        <v>0</v>
      </c>
      <c r="E8" s="6">
        <v>0</v>
      </c>
      <c r="F8" s="6">
        <v>74</v>
      </c>
      <c r="G8" s="6">
        <v>82</v>
      </c>
      <c r="H8" s="7">
        <v>0</v>
      </c>
      <c r="I8" s="7">
        <v>0</v>
      </c>
      <c r="J8" s="5">
        <v>1</v>
      </c>
      <c r="K8" s="5">
        <v>1</v>
      </c>
      <c r="L8" s="11">
        <v>100</v>
      </c>
    </row>
    <row r="9" spans="1:12" ht="30" x14ac:dyDescent="0.25">
      <c r="A9" s="10" t="s">
        <v>6</v>
      </c>
      <c r="B9" s="5">
        <v>9.4130434782608692</v>
      </c>
      <c r="C9" s="5">
        <v>9.7121212121212128</v>
      </c>
      <c r="D9" s="6">
        <v>0</v>
      </c>
      <c r="E9" s="6">
        <v>3</v>
      </c>
      <c r="F9" s="6">
        <v>46</v>
      </c>
      <c r="G9" s="6">
        <v>66</v>
      </c>
      <c r="H9" s="7">
        <v>0</v>
      </c>
      <c r="I9" s="7">
        <v>4.5454545454545456E-2</v>
      </c>
      <c r="J9" s="5">
        <v>0.96822730771922449</v>
      </c>
      <c r="K9" s="5">
        <v>0</v>
      </c>
      <c r="L9" s="11">
        <v>48.411365385961226</v>
      </c>
    </row>
    <row r="10" spans="1:12" ht="30" x14ac:dyDescent="0.25">
      <c r="A10" s="10" t="s">
        <v>7</v>
      </c>
      <c r="B10" s="5">
        <v>9.3114754098360653</v>
      </c>
      <c r="C10" s="5">
        <v>15.702702702702704</v>
      </c>
      <c r="D10" s="6">
        <v>0</v>
      </c>
      <c r="E10" s="6">
        <v>0</v>
      </c>
      <c r="F10" s="6">
        <v>61</v>
      </c>
      <c r="G10" s="6">
        <v>74</v>
      </c>
      <c r="H10" s="7">
        <v>0</v>
      </c>
      <c r="I10" s="7">
        <v>0</v>
      </c>
      <c r="J10" s="5">
        <v>0.31361819566044902</v>
      </c>
      <c r="K10" s="5">
        <v>1</v>
      </c>
      <c r="L10" s="11">
        <v>65.680909783022457</v>
      </c>
    </row>
    <row r="11" spans="1:12" ht="30" x14ac:dyDescent="0.25">
      <c r="A11" s="10" t="s">
        <v>8</v>
      </c>
      <c r="B11" s="5">
        <v>9.4022988505747129</v>
      </c>
      <c r="C11" s="5">
        <v>13.177083333333334</v>
      </c>
      <c r="D11" s="6">
        <v>1</v>
      </c>
      <c r="E11" s="6">
        <v>8</v>
      </c>
      <c r="F11" s="6">
        <v>87</v>
      </c>
      <c r="G11" s="6">
        <v>96</v>
      </c>
      <c r="H11" s="7">
        <v>1.1494252873563218E-2</v>
      </c>
      <c r="I11" s="7">
        <v>8.3333333333333329E-2</v>
      </c>
      <c r="J11" s="5">
        <v>0.59852536674816625</v>
      </c>
      <c r="K11" s="5">
        <v>0</v>
      </c>
      <c r="L11" s="11">
        <v>29.926268337408313</v>
      </c>
    </row>
    <row r="12" spans="1:12" ht="30" x14ac:dyDescent="0.25">
      <c r="A12" s="10" t="s">
        <v>9</v>
      </c>
      <c r="B12" s="5">
        <v>16.091954022988507</v>
      </c>
      <c r="C12" s="5">
        <v>18.698795180722893</v>
      </c>
      <c r="D12" s="6">
        <v>1</v>
      </c>
      <c r="E12" s="6">
        <v>1</v>
      </c>
      <c r="F12" s="6">
        <v>87</v>
      </c>
      <c r="G12" s="6">
        <v>83</v>
      </c>
      <c r="H12" s="7">
        <v>1.1494252873563218E-2</v>
      </c>
      <c r="I12" s="7">
        <v>1.2048192771084338E-2</v>
      </c>
      <c r="J12" s="5">
        <v>0.83800344234079172</v>
      </c>
      <c r="K12" s="5">
        <v>0.95180722891566261</v>
      </c>
      <c r="L12" s="11">
        <v>89.490533562822705</v>
      </c>
    </row>
    <row r="13" spans="1:12" ht="30" x14ac:dyDescent="0.25">
      <c r="A13" s="10" t="s">
        <v>10</v>
      </c>
      <c r="B13" s="5">
        <v>12.796610169491526</v>
      </c>
      <c r="C13" s="5">
        <v>16.46551724137931</v>
      </c>
      <c r="D13" s="6">
        <v>0</v>
      </c>
      <c r="E13" s="6">
        <v>1</v>
      </c>
      <c r="F13" s="6">
        <v>59</v>
      </c>
      <c r="G13" s="6">
        <v>58</v>
      </c>
      <c r="H13" s="7">
        <v>0</v>
      </c>
      <c r="I13" s="7">
        <v>1.7241379310344827E-2</v>
      </c>
      <c r="J13" s="5">
        <v>0.7132907056405573</v>
      </c>
      <c r="K13" s="5">
        <v>0</v>
      </c>
      <c r="L13" s="11">
        <v>35.664535282027863</v>
      </c>
    </row>
    <row r="14" spans="1:12" ht="30" x14ac:dyDescent="0.25">
      <c r="A14" s="10" t="s">
        <v>11</v>
      </c>
      <c r="B14" s="5">
        <v>10</v>
      </c>
      <c r="C14" s="5">
        <v>11.53448275862069</v>
      </c>
      <c r="D14" s="6">
        <v>2</v>
      </c>
      <c r="E14" s="6">
        <v>0</v>
      </c>
      <c r="F14" s="6">
        <v>42</v>
      </c>
      <c r="G14" s="6">
        <v>58</v>
      </c>
      <c r="H14" s="7">
        <v>4.7619047619047616E-2</v>
      </c>
      <c r="I14" s="7">
        <v>0</v>
      </c>
      <c r="J14" s="5">
        <v>0.84655172413793101</v>
      </c>
      <c r="K14" s="5">
        <v>1</v>
      </c>
      <c r="L14" s="11">
        <v>92.327586206896555</v>
      </c>
    </row>
    <row r="15" spans="1:12" ht="30" x14ac:dyDescent="0.25">
      <c r="A15" s="10" t="s">
        <v>12</v>
      </c>
      <c r="B15" s="5">
        <v>18.425531914893618</v>
      </c>
      <c r="C15" s="5">
        <v>15.283582089552239</v>
      </c>
      <c r="D15" s="6">
        <v>0</v>
      </c>
      <c r="E15" s="6">
        <v>0</v>
      </c>
      <c r="F15" s="6">
        <v>47</v>
      </c>
      <c r="G15" s="6">
        <v>67</v>
      </c>
      <c r="H15" s="7">
        <v>0</v>
      </c>
      <c r="I15" s="7">
        <v>0</v>
      </c>
      <c r="J15" s="5">
        <v>1</v>
      </c>
      <c r="K15" s="5">
        <v>1</v>
      </c>
      <c r="L15" s="11">
        <v>100</v>
      </c>
    </row>
    <row r="16" spans="1:12" ht="30" x14ac:dyDescent="0.25">
      <c r="A16" s="10" t="s">
        <v>13</v>
      </c>
      <c r="B16" s="5">
        <v>9.3000000000000007</v>
      </c>
      <c r="C16" s="5">
        <v>15.04</v>
      </c>
      <c r="D16" s="6">
        <v>0</v>
      </c>
      <c r="E16" s="6">
        <v>0</v>
      </c>
      <c r="F16" s="6">
        <v>30</v>
      </c>
      <c r="G16" s="6">
        <v>50</v>
      </c>
      <c r="H16" s="7">
        <v>0</v>
      </c>
      <c r="I16" s="7">
        <v>0</v>
      </c>
      <c r="J16" s="5">
        <v>0.38279569892473142</v>
      </c>
      <c r="K16" s="5">
        <v>1</v>
      </c>
      <c r="L16" s="11">
        <v>69.139784946236574</v>
      </c>
    </row>
    <row r="17" spans="1:12" ht="30" x14ac:dyDescent="0.25">
      <c r="A17" s="10" t="s">
        <v>14</v>
      </c>
      <c r="B17" s="5">
        <v>11.23076923076923</v>
      </c>
      <c r="C17" s="5">
        <v>12.75</v>
      </c>
      <c r="D17" s="6">
        <v>0</v>
      </c>
      <c r="E17" s="6">
        <v>0</v>
      </c>
      <c r="F17" s="6">
        <v>52</v>
      </c>
      <c r="G17" s="6">
        <v>56</v>
      </c>
      <c r="H17" s="7">
        <v>0</v>
      </c>
      <c r="I17" s="7">
        <v>0</v>
      </c>
      <c r="J17" s="5">
        <v>0.86472602739726012</v>
      </c>
      <c r="K17" s="5">
        <v>1</v>
      </c>
      <c r="L17" s="11">
        <v>93.236301369863</v>
      </c>
    </row>
    <row r="18" spans="1:12" ht="30" x14ac:dyDescent="0.25">
      <c r="A18" s="10" t="s">
        <v>15</v>
      </c>
      <c r="B18" s="5">
        <v>14.526315789473685</v>
      </c>
      <c r="C18" s="5">
        <v>19.224489795918366</v>
      </c>
      <c r="D18" s="6">
        <v>0</v>
      </c>
      <c r="E18" s="6">
        <v>0</v>
      </c>
      <c r="F18" s="6">
        <v>38</v>
      </c>
      <c r="G18" s="6">
        <v>49</v>
      </c>
      <c r="H18" s="7">
        <v>0</v>
      </c>
      <c r="I18" s="7">
        <v>0</v>
      </c>
      <c r="J18" s="5">
        <v>0.67657497781721398</v>
      </c>
      <c r="K18" s="5">
        <v>1</v>
      </c>
      <c r="L18" s="11">
        <v>83.828748890860695</v>
      </c>
    </row>
    <row r="19" spans="1:12" ht="30" x14ac:dyDescent="0.25">
      <c r="A19" s="10" t="s">
        <v>16</v>
      </c>
      <c r="B19" s="5">
        <v>19.012048192771083</v>
      </c>
      <c r="C19" s="5">
        <v>15.53968253968254</v>
      </c>
      <c r="D19" s="6">
        <v>11</v>
      </c>
      <c r="E19" s="6">
        <v>5</v>
      </c>
      <c r="F19" s="6">
        <v>83</v>
      </c>
      <c r="G19" s="6">
        <v>63</v>
      </c>
      <c r="H19" s="7">
        <v>0.13253012048192772</v>
      </c>
      <c r="I19" s="7">
        <v>7.9365079365079361E-2</v>
      </c>
      <c r="J19" s="5">
        <v>1</v>
      </c>
      <c r="K19" s="5">
        <v>1</v>
      </c>
      <c r="L19" s="11">
        <v>100</v>
      </c>
    </row>
    <row r="20" spans="1:12" ht="30" x14ac:dyDescent="0.25">
      <c r="A20" s="10" t="s">
        <v>17</v>
      </c>
      <c r="B20" s="5">
        <v>10.394736842105264</v>
      </c>
      <c r="C20" s="5">
        <v>11.85</v>
      </c>
      <c r="D20" s="6">
        <v>1</v>
      </c>
      <c r="E20" s="6">
        <v>0</v>
      </c>
      <c r="F20" s="6">
        <v>76</v>
      </c>
      <c r="G20" s="6">
        <v>100</v>
      </c>
      <c r="H20" s="7">
        <v>1.3157894736842105E-2</v>
      </c>
      <c r="I20" s="7">
        <v>0</v>
      </c>
      <c r="J20" s="5">
        <v>0.8600000000000001</v>
      </c>
      <c r="K20" s="5">
        <v>1</v>
      </c>
      <c r="L20" s="11">
        <v>93</v>
      </c>
    </row>
    <row r="21" spans="1:12" ht="30" x14ac:dyDescent="0.25">
      <c r="A21" s="10" t="s">
        <v>18</v>
      </c>
      <c r="B21" s="5">
        <v>7.0186567164179108</v>
      </c>
      <c r="C21" s="5">
        <v>5.9802259887005649</v>
      </c>
      <c r="D21" s="6">
        <v>5</v>
      </c>
      <c r="E21" s="6">
        <v>1</v>
      </c>
      <c r="F21" s="6">
        <v>268</v>
      </c>
      <c r="G21" s="6">
        <v>354</v>
      </c>
      <c r="H21" s="7">
        <v>1.8656716417910446E-2</v>
      </c>
      <c r="I21" s="7">
        <v>2.8248587570621469E-3</v>
      </c>
      <c r="J21" s="5">
        <v>1</v>
      </c>
      <c r="K21" s="5">
        <v>1</v>
      </c>
      <c r="L21" s="11">
        <v>100</v>
      </c>
    </row>
    <row r="22" spans="1:12" x14ac:dyDescent="0.25">
      <c r="A22" s="10" t="s">
        <v>19</v>
      </c>
      <c r="B22" s="5">
        <v>8.7656675749318804</v>
      </c>
      <c r="C22" s="5">
        <v>8.8244274809160306</v>
      </c>
      <c r="D22" s="6">
        <v>3</v>
      </c>
      <c r="E22" s="6">
        <v>11</v>
      </c>
      <c r="F22" s="6">
        <v>367</v>
      </c>
      <c r="G22" s="6">
        <v>393</v>
      </c>
      <c r="H22" s="7">
        <v>8.1743869209809257E-3</v>
      </c>
      <c r="I22" s="7">
        <v>2.7989821882951654E-2</v>
      </c>
      <c r="J22" s="5">
        <v>0.99329658517370745</v>
      </c>
      <c r="K22" s="5">
        <v>0</v>
      </c>
      <c r="L22" s="11">
        <v>49.664829258685373</v>
      </c>
    </row>
    <row r="23" spans="1:12" ht="60" x14ac:dyDescent="0.25">
      <c r="A23" s="10" t="s">
        <v>20</v>
      </c>
      <c r="B23" s="5">
        <v>17.424242424242426</v>
      </c>
      <c r="C23" s="5">
        <v>12.127659574468085</v>
      </c>
      <c r="D23" s="6">
        <v>11</v>
      </c>
      <c r="E23" s="6">
        <v>3</v>
      </c>
      <c r="F23" s="6">
        <v>330</v>
      </c>
      <c r="G23" s="6">
        <v>94</v>
      </c>
      <c r="H23" s="7">
        <v>3.3333333333333333E-2</v>
      </c>
      <c r="I23" s="7">
        <v>3.1914893617021274E-2</v>
      </c>
      <c r="J23" s="5">
        <v>1</v>
      </c>
      <c r="K23" s="5">
        <v>1</v>
      </c>
      <c r="L23" s="11">
        <v>100</v>
      </c>
    </row>
    <row r="24" spans="1:12" x14ac:dyDescent="0.25">
      <c r="A24" s="10" t="s">
        <v>21</v>
      </c>
      <c r="B24" s="5">
        <v>0.47540983606557374</v>
      </c>
      <c r="C24" s="5">
        <v>1.7922077922077921</v>
      </c>
      <c r="D24" s="6">
        <v>0</v>
      </c>
      <c r="E24" s="6">
        <v>0</v>
      </c>
      <c r="F24" s="6">
        <v>61</v>
      </c>
      <c r="G24" s="6">
        <v>77</v>
      </c>
      <c r="H24" s="7">
        <v>0</v>
      </c>
      <c r="I24" s="7">
        <v>0</v>
      </c>
      <c r="J24" s="5">
        <v>0</v>
      </c>
      <c r="K24" s="5">
        <v>1</v>
      </c>
      <c r="L24" s="11">
        <v>50</v>
      </c>
    </row>
    <row r="25" spans="1:12" x14ac:dyDescent="0.25">
      <c r="A25" s="10" t="s">
        <v>22</v>
      </c>
      <c r="B25" s="5">
        <v>9.2230088495575213</v>
      </c>
      <c r="C25" s="5">
        <v>12.621513944223107</v>
      </c>
      <c r="D25" s="6">
        <v>3</v>
      </c>
      <c r="E25" s="6">
        <v>4</v>
      </c>
      <c r="F25" s="6">
        <v>565</v>
      </c>
      <c r="G25" s="6">
        <v>753</v>
      </c>
      <c r="H25" s="7">
        <v>5.3097345132743362E-3</v>
      </c>
      <c r="I25" s="7">
        <v>5.3120849933598934E-3</v>
      </c>
      <c r="J25" s="5">
        <v>0.63151882968987594</v>
      </c>
      <c r="K25" s="5">
        <v>0.99955732625055338</v>
      </c>
      <c r="L25" s="11">
        <v>81.553807797021477</v>
      </c>
    </row>
    <row r="26" spans="1:12" ht="30" x14ac:dyDescent="0.25">
      <c r="A26" s="10" t="s">
        <v>23</v>
      </c>
      <c r="B26" s="5">
        <v>9.117647058823529</v>
      </c>
      <c r="C26" s="5">
        <v>8.7833333333333332</v>
      </c>
      <c r="D26" s="6">
        <v>2</v>
      </c>
      <c r="E26" s="6">
        <v>5</v>
      </c>
      <c r="F26" s="6">
        <v>102</v>
      </c>
      <c r="G26" s="6">
        <v>180</v>
      </c>
      <c r="H26" s="7">
        <v>1.9607843137254902E-2</v>
      </c>
      <c r="I26" s="7">
        <v>2.7777777777777776E-2</v>
      </c>
      <c r="J26" s="5">
        <v>1</v>
      </c>
      <c r="K26" s="5">
        <v>0.58333333333333337</v>
      </c>
      <c r="L26" s="11">
        <v>79.166666666666671</v>
      </c>
    </row>
    <row r="27" spans="1:12" x14ac:dyDescent="0.25">
      <c r="A27" s="10" t="s">
        <v>24</v>
      </c>
      <c r="B27" s="5">
        <v>12.601626016260163</v>
      </c>
      <c r="C27" s="5">
        <v>12.159420289855072</v>
      </c>
      <c r="D27" s="6">
        <v>3</v>
      </c>
      <c r="E27" s="6">
        <v>0</v>
      </c>
      <c r="F27" s="6">
        <v>123</v>
      </c>
      <c r="G27" s="6">
        <v>138</v>
      </c>
      <c r="H27" s="7">
        <v>2.4390243902439025E-2</v>
      </c>
      <c r="I27" s="7">
        <v>0</v>
      </c>
      <c r="J27" s="5">
        <v>1</v>
      </c>
      <c r="K27" s="5">
        <v>1</v>
      </c>
      <c r="L27" s="11">
        <v>100</v>
      </c>
    </row>
    <row r="28" spans="1:12" ht="30" x14ac:dyDescent="0.25">
      <c r="A28" s="10" t="s">
        <v>25</v>
      </c>
      <c r="B28" s="5">
        <v>12.636678200692042</v>
      </c>
      <c r="C28" s="5">
        <v>11.94</v>
      </c>
      <c r="D28" s="6">
        <v>8</v>
      </c>
      <c r="E28" s="6">
        <v>5</v>
      </c>
      <c r="F28" s="6">
        <v>289</v>
      </c>
      <c r="G28" s="6">
        <v>300</v>
      </c>
      <c r="H28" s="7">
        <v>2.768166089965398E-2</v>
      </c>
      <c r="I28" s="7">
        <v>1.6666666666666666E-2</v>
      </c>
      <c r="J28" s="5">
        <v>1</v>
      </c>
      <c r="K28" s="5">
        <v>1</v>
      </c>
      <c r="L28" s="11">
        <v>100</v>
      </c>
    </row>
    <row r="29" spans="1:12" ht="30" x14ac:dyDescent="0.25">
      <c r="A29" s="10" t="s">
        <v>26</v>
      </c>
      <c r="B29" s="5">
        <v>16.066666666666666</v>
      </c>
      <c r="C29" s="5">
        <v>14.882882882882884</v>
      </c>
      <c r="D29" s="6">
        <v>1</v>
      </c>
      <c r="E29" s="6">
        <v>0</v>
      </c>
      <c r="F29" s="6">
        <v>135</v>
      </c>
      <c r="G29" s="6">
        <v>111</v>
      </c>
      <c r="H29" s="7">
        <v>7.4074074074074077E-3</v>
      </c>
      <c r="I29" s="7">
        <v>0</v>
      </c>
      <c r="J29" s="5">
        <v>1</v>
      </c>
      <c r="K29" s="5">
        <v>1</v>
      </c>
      <c r="L29" s="11">
        <v>100</v>
      </c>
    </row>
    <row r="30" spans="1:12" ht="30" x14ac:dyDescent="0.25">
      <c r="A30" s="10" t="s">
        <v>27</v>
      </c>
      <c r="B30" s="5">
        <v>10.180790960451978</v>
      </c>
      <c r="C30" s="5">
        <v>11.3725</v>
      </c>
      <c r="D30" s="6">
        <v>1</v>
      </c>
      <c r="E30" s="6">
        <v>7</v>
      </c>
      <c r="F30" s="6">
        <v>354</v>
      </c>
      <c r="G30" s="6">
        <v>400</v>
      </c>
      <c r="H30" s="7">
        <v>2.8248587570621469E-3</v>
      </c>
      <c r="I30" s="7">
        <v>1.7500000000000002E-2</v>
      </c>
      <c r="J30" s="5">
        <v>0.88294533851276358</v>
      </c>
      <c r="K30" s="5">
        <v>0</v>
      </c>
      <c r="L30" s="11">
        <v>44.147266925638171</v>
      </c>
    </row>
    <row r="31" spans="1:12" x14ac:dyDescent="0.25">
      <c r="A31" s="10" t="s">
        <v>28</v>
      </c>
      <c r="B31" s="5">
        <v>6.4852941176470589</v>
      </c>
      <c r="C31" s="5">
        <v>10.244444444444444</v>
      </c>
      <c r="D31" s="6">
        <v>1</v>
      </c>
      <c r="E31" s="6">
        <v>1</v>
      </c>
      <c r="F31" s="6">
        <v>136</v>
      </c>
      <c r="G31" s="6">
        <v>135</v>
      </c>
      <c r="H31" s="7">
        <v>7.3529411764705881E-3</v>
      </c>
      <c r="I31" s="7">
        <v>7.4074074074074077E-3</v>
      </c>
      <c r="J31" s="5">
        <v>0.42035777273872532</v>
      </c>
      <c r="K31" s="5">
        <v>0.99259259259259258</v>
      </c>
      <c r="L31" s="11">
        <v>70.647518266565896</v>
      </c>
    </row>
    <row r="32" spans="1:12" ht="30" x14ac:dyDescent="0.25">
      <c r="A32" s="10" t="s">
        <v>29</v>
      </c>
      <c r="B32" s="5">
        <v>17.254237288135592</v>
      </c>
      <c r="C32" s="5">
        <v>16.473684210526315</v>
      </c>
      <c r="D32" s="6">
        <v>0</v>
      </c>
      <c r="E32" s="6">
        <v>0</v>
      </c>
      <c r="F32" s="6">
        <v>59</v>
      </c>
      <c r="G32" s="6">
        <v>76</v>
      </c>
      <c r="H32" s="7">
        <v>0</v>
      </c>
      <c r="I32" s="7">
        <v>0</v>
      </c>
      <c r="J32" s="5">
        <v>1</v>
      </c>
      <c r="K32" s="5">
        <v>1</v>
      </c>
      <c r="L32" s="11">
        <v>100</v>
      </c>
    </row>
    <row r="33" spans="1:12" x14ac:dyDescent="0.25">
      <c r="A33" s="10" t="s">
        <v>30</v>
      </c>
      <c r="B33" s="5">
        <v>16.748427672955973</v>
      </c>
      <c r="C33" s="5">
        <v>14.242105263157894</v>
      </c>
      <c r="D33" s="6">
        <v>1</v>
      </c>
      <c r="E33" s="6">
        <v>2</v>
      </c>
      <c r="F33" s="6">
        <v>159</v>
      </c>
      <c r="G33" s="6">
        <v>95</v>
      </c>
      <c r="H33" s="7">
        <v>6.2893081761006293E-3</v>
      </c>
      <c r="I33" s="7">
        <v>2.1052631578947368E-2</v>
      </c>
      <c r="J33" s="5">
        <v>1</v>
      </c>
      <c r="K33" s="5">
        <v>0</v>
      </c>
      <c r="L33" s="11">
        <v>50</v>
      </c>
    </row>
    <row r="34" spans="1:12" x14ac:dyDescent="0.25">
      <c r="A34" s="10" t="s">
        <v>31</v>
      </c>
      <c r="B34" s="5">
        <v>8.8000000000000007</v>
      </c>
      <c r="C34" s="5">
        <v>8.2586206896551726</v>
      </c>
      <c r="D34" s="6">
        <v>0</v>
      </c>
      <c r="E34" s="6">
        <v>0</v>
      </c>
      <c r="F34" s="6">
        <v>35</v>
      </c>
      <c r="G34" s="6">
        <v>58</v>
      </c>
      <c r="H34" s="7">
        <v>0</v>
      </c>
      <c r="I34" s="7">
        <v>0</v>
      </c>
      <c r="J34" s="5">
        <v>1</v>
      </c>
      <c r="K34" s="5">
        <v>1</v>
      </c>
      <c r="L34" s="11">
        <v>100</v>
      </c>
    </row>
    <row r="35" spans="1:12" ht="30" x14ac:dyDescent="0.25">
      <c r="A35" s="10" t="s">
        <v>32</v>
      </c>
      <c r="B35" s="5">
        <v>12.32258064516129</v>
      </c>
      <c r="C35" s="5">
        <v>12.511627906976743</v>
      </c>
      <c r="D35" s="6">
        <v>0</v>
      </c>
      <c r="E35" s="6">
        <v>1</v>
      </c>
      <c r="F35" s="6">
        <v>31</v>
      </c>
      <c r="G35" s="6">
        <v>43</v>
      </c>
      <c r="H35" s="7">
        <v>0</v>
      </c>
      <c r="I35" s="7">
        <v>2.3255813953488372E-2</v>
      </c>
      <c r="J35" s="5">
        <v>0.98465846828199199</v>
      </c>
      <c r="K35" s="5">
        <v>0</v>
      </c>
      <c r="L35" s="11">
        <v>49.232923414099595</v>
      </c>
    </row>
    <row r="36" spans="1:12" ht="30" x14ac:dyDescent="0.25">
      <c r="A36" s="10" t="s">
        <v>33</v>
      </c>
      <c r="B36" s="5">
        <v>10.473684210526315</v>
      </c>
      <c r="C36" s="5">
        <v>15.584905660377359</v>
      </c>
      <c r="D36" s="6">
        <v>0</v>
      </c>
      <c r="E36" s="6">
        <v>3</v>
      </c>
      <c r="F36" s="6">
        <v>38</v>
      </c>
      <c r="G36" s="6">
        <v>53</v>
      </c>
      <c r="H36" s="7">
        <v>0</v>
      </c>
      <c r="I36" s="7">
        <v>5.6603773584905662E-2</v>
      </c>
      <c r="J36" s="5">
        <v>0.51199393192376963</v>
      </c>
      <c r="K36" s="5">
        <v>0</v>
      </c>
      <c r="L36" s="11">
        <v>25.59969659618848</v>
      </c>
    </row>
    <row r="37" spans="1:12" ht="30" x14ac:dyDescent="0.25">
      <c r="A37" s="10" t="s">
        <v>34</v>
      </c>
      <c r="B37" s="5">
        <v>12.171428571428571</v>
      </c>
      <c r="C37" s="5">
        <v>13.412698412698413</v>
      </c>
      <c r="D37" s="6">
        <v>0</v>
      </c>
      <c r="E37" s="6">
        <v>0</v>
      </c>
      <c r="F37" s="6">
        <v>35</v>
      </c>
      <c r="G37" s="6">
        <v>63</v>
      </c>
      <c r="H37" s="7">
        <v>0</v>
      </c>
      <c r="I37" s="7">
        <v>0</v>
      </c>
      <c r="J37" s="5">
        <v>0.89801773604590496</v>
      </c>
      <c r="K37" s="5">
        <v>1</v>
      </c>
      <c r="L37" s="11">
        <v>94.900886802295247</v>
      </c>
    </row>
    <row r="38" spans="1:12" ht="30" x14ac:dyDescent="0.25">
      <c r="A38" s="10" t="s">
        <v>35</v>
      </c>
      <c r="B38" s="5">
        <v>5.2307692307692308</v>
      </c>
      <c r="C38" s="5">
        <v>6.8955223880597014</v>
      </c>
      <c r="D38" s="6">
        <v>0</v>
      </c>
      <c r="E38" s="6">
        <v>0</v>
      </c>
      <c r="F38" s="6">
        <v>39</v>
      </c>
      <c r="G38" s="6">
        <v>67</v>
      </c>
      <c r="H38" s="7">
        <v>0</v>
      </c>
      <c r="I38" s="7">
        <v>0</v>
      </c>
      <c r="J38" s="5">
        <v>0.68173836698858659</v>
      </c>
      <c r="K38" s="5">
        <v>1</v>
      </c>
      <c r="L38" s="11">
        <v>84.086918349429325</v>
      </c>
    </row>
    <row r="39" spans="1:12" x14ac:dyDescent="0.25">
      <c r="A39" s="10" t="s">
        <v>36</v>
      </c>
      <c r="B39" s="5">
        <v>11.942857142857143</v>
      </c>
      <c r="C39" s="5">
        <v>15.125</v>
      </c>
      <c r="D39" s="6">
        <v>0</v>
      </c>
      <c r="E39" s="6">
        <v>0</v>
      </c>
      <c r="F39" s="6">
        <v>35</v>
      </c>
      <c r="G39" s="6">
        <v>56</v>
      </c>
      <c r="H39" s="7">
        <v>0</v>
      </c>
      <c r="I39" s="7">
        <v>0</v>
      </c>
      <c r="J39" s="5">
        <v>0.73355263157894735</v>
      </c>
      <c r="K39" s="5">
        <v>1</v>
      </c>
      <c r="L39" s="11">
        <v>86.67763157894737</v>
      </c>
    </row>
    <row r="40" spans="1:12" ht="30" x14ac:dyDescent="0.25">
      <c r="A40" s="10" t="s">
        <v>37</v>
      </c>
      <c r="B40" s="5">
        <v>10.772727272727273</v>
      </c>
      <c r="C40" s="5">
        <v>14.057692307692308</v>
      </c>
      <c r="D40" s="6">
        <v>0</v>
      </c>
      <c r="E40" s="6">
        <v>1</v>
      </c>
      <c r="F40" s="6">
        <v>22</v>
      </c>
      <c r="G40" s="6">
        <v>52</v>
      </c>
      <c r="H40" s="7">
        <v>0</v>
      </c>
      <c r="I40" s="7">
        <v>1.9230769230769232E-2</v>
      </c>
      <c r="J40" s="5">
        <v>0.6950665368386888</v>
      </c>
      <c r="K40" s="5">
        <v>0</v>
      </c>
      <c r="L40" s="11">
        <v>34.753326841934438</v>
      </c>
    </row>
    <row r="41" spans="1:12" x14ac:dyDescent="0.25">
      <c r="A41" s="10" t="s">
        <v>38</v>
      </c>
      <c r="B41" s="5">
        <v>12.473684210526315</v>
      </c>
      <c r="C41" s="5">
        <v>14.166666666666666</v>
      </c>
      <c r="D41" s="6">
        <v>0</v>
      </c>
      <c r="E41" s="6">
        <v>0</v>
      </c>
      <c r="F41" s="6">
        <v>38</v>
      </c>
      <c r="G41" s="6">
        <v>42</v>
      </c>
      <c r="H41" s="7">
        <v>0</v>
      </c>
      <c r="I41" s="7">
        <v>0</v>
      </c>
      <c r="J41" s="5">
        <v>0.86427566807313638</v>
      </c>
      <c r="K41" s="5">
        <v>1</v>
      </c>
      <c r="L41" s="11">
        <v>93.213783403656819</v>
      </c>
    </row>
    <row r="42" spans="1:12" ht="30" x14ac:dyDescent="0.25">
      <c r="A42" s="10" t="s">
        <v>39</v>
      </c>
      <c r="B42" s="5">
        <v>12.76923076923077</v>
      </c>
      <c r="C42" s="5">
        <v>10.526315789473685</v>
      </c>
      <c r="D42" s="6">
        <v>0</v>
      </c>
      <c r="E42" s="6">
        <v>0</v>
      </c>
      <c r="F42" s="6">
        <v>26</v>
      </c>
      <c r="G42" s="6">
        <v>38</v>
      </c>
      <c r="H42" s="7">
        <v>0</v>
      </c>
      <c r="I42" s="7">
        <v>0</v>
      </c>
      <c r="J42" s="5">
        <v>1</v>
      </c>
      <c r="K42" s="5">
        <v>1</v>
      </c>
      <c r="L42" s="11">
        <v>100</v>
      </c>
    </row>
    <row r="43" spans="1:12" ht="30" x14ac:dyDescent="0.25">
      <c r="A43" s="10" t="s">
        <v>40</v>
      </c>
      <c r="B43" s="5">
        <v>15.471014492753623</v>
      </c>
      <c r="C43" s="5">
        <v>10.48076923076923</v>
      </c>
      <c r="D43" s="6">
        <v>4</v>
      </c>
      <c r="E43" s="6">
        <v>7</v>
      </c>
      <c r="F43" s="6">
        <v>138</v>
      </c>
      <c r="G43" s="6">
        <v>104</v>
      </c>
      <c r="H43" s="7">
        <v>2.8985507246376812E-2</v>
      </c>
      <c r="I43" s="7">
        <v>6.7307692307692304E-2</v>
      </c>
      <c r="J43" s="5">
        <v>1</v>
      </c>
      <c r="K43" s="5">
        <v>0</v>
      </c>
      <c r="L43" s="11">
        <v>50</v>
      </c>
    </row>
    <row r="44" spans="1:12" ht="30" x14ac:dyDescent="0.25">
      <c r="A44" s="10" t="s">
        <v>41</v>
      </c>
      <c r="B44" s="5">
        <v>16</v>
      </c>
      <c r="C44" s="5">
        <v>17.7</v>
      </c>
      <c r="D44" s="6">
        <v>1</v>
      </c>
      <c r="E44" s="6">
        <v>1</v>
      </c>
      <c r="F44" s="6">
        <v>27</v>
      </c>
      <c r="G44" s="6">
        <v>40</v>
      </c>
      <c r="H44" s="7">
        <v>3.7037037037037035E-2</v>
      </c>
      <c r="I44" s="7">
        <v>2.5000000000000001E-2</v>
      </c>
      <c r="J44" s="5">
        <v>0.89375000000000004</v>
      </c>
      <c r="K44" s="5">
        <v>1</v>
      </c>
      <c r="L44" s="11">
        <v>94.6875</v>
      </c>
    </row>
    <row r="45" spans="1:12" ht="30" x14ac:dyDescent="0.25">
      <c r="A45" s="10" t="s">
        <v>42</v>
      </c>
      <c r="B45" s="5">
        <v>11.547945205479452</v>
      </c>
      <c r="C45" s="5">
        <v>15.107438016528926</v>
      </c>
      <c r="D45" s="6">
        <v>1</v>
      </c>
      <c r="E45" s="6">
        <v>0</v>
      </c>
      <c r="F45" s="6">
        <v>73</v>
      </c>
      <c r="G45" s="6">
        <v>121</v>
      </c>
      <c r="H45" s="7">
        <v>1.3698630136986301E-2</v>
      </c>
      <c r="I45" s="7">
        <v>0</v>
      </c>
      <c r="J45" s="5">
        <v>0.69176396772643944</v>
      </c>
      <c r="K45" s="5">
        <v>1</v>
      </c>
      <c r="L45" s="11">
        <v>84.588198386321963</v>
      </c>
    </row>
    <row r="46" spans="1:12" ht="30" x14ac:dyDescent="0.25">
      <c r="A46" s="10" t="s">
        <v>43</v>
      </c>
      <c r="B46" s="5">
        <v>8.6036036036036041</v>
      </c>
      <c r="C46" s="5">
        <v>10.057575757575757</v>
      </c>
      <c r="D46" s="6">
        <v>8</v>
      </c>
      <c r="E46" s="6">
        <v>9</v>
      </c>
      <c r="F46" s="6">
        <v>333</v>
      </c>
      <c r="G46" s="6">
        <v>330</v>
      </c>
      <c r="H46" s="7">
        <v>2.4024024024024024E-2</v>
      </c>
      <c r="I46" s="7">
        <v>2.7272727272727271E-2</v>
      </c>
      <c r="J46" s="5">
        <v>0.8310042836744409</v>
      </c>
      <c r="K46" s="5">
        <v>0.86477272727272736</v>
      </c>
      <c r="L46" s="11">
        <v>84.788850547358408</v>
      </c>
    </row>
    <row r="47" spans="1:12" ht="30" x14ac:dyDescent="0.25">
      <c r="A47" s="10" t="s">
        <v>44</v>
      </c>
      <c r="B47" s="5">
        <v>9.1842105263157894</v>
      </c>
      <c r="C47" s="5">
        <v>6.9272727272727277</v>
      </c>
      <c r="D47" s="6">
        <v>0</v>
      </c>
      <c r="E47" s="6">
        <v>1</v>
      </c>
      <c r="F47" s="6">
        <v>38</v>
      </c>
      <c r="G47" s="6">
        <v>55</v>
      </c>
      <c r="H47" s="7">
        <v>0</v>
      </c>
      <c r="I47" s="7">
        <v>1.8181818181818181E-2</v>
      </c>
      <c r="J47" s="5">
        <v>1</v>
      </c>
      <c r="K47" s="5">
        <v>0</v>
      </c>
      <c r="L47" s="11">
        <v>50</v>
      </c>
    </row>
    <row r="48" spans="1:12" x14ac:dyDescent="0.25">
      <c r="A48" s="10" t="s">
        <v>45</v>
      </c>
      <c r="B48" s="5">
        <v>4.4516129032258061</v>
      </c>
      <c r="C48" s="5">
        <v>4.2280701754385968</v>
      </c>
      <c r="D48" s="6">
        <v>0</v>
      </c>
      <c r="E48" s="6">
        <v>3</v>
      </c>
      <c r="F48" s="6">
        <v>31</v>
      </c>
      <c r="G48" s="6">
        <v>57</v>
      </c>
      <c r="H48" s="7">
        <v>0</v>
      </c>
      <c r="I48" s="7">
        <v>5.2631578947368418E-2</v>
      </c>
      <c r="J48" s="5">
        <v>1</v>
      </c>
      <c r="K48" s="5">
        <v>0</v>
      </c>
      <c r="L48" s="11">
        <v>50</v>
      </c>
    </row>
    <row r="49" spans="1:12" ht="30" x14ac:dyDescent="0.25">
      <c r="A49" s="10" t="s">
        <v>46</v>
      </c>
      <c r="B49" s="5">
        <v>12.340909090909092</v>
      </c>
      <c r="C49" s="5">
        <v>15.289855072463768</v>
      </c>
      <c r="D49" s="6">
        <v>0</v>
      </c>
      <c r="E49" s="6">
        <v>1</v>
      </c>
      <c r="F49" s="6">
        <v>44</v>
      </c>
      <c r="G49" s="6">
        <v>69</v>
      </c>
      <c r="H49" s="7">
        <v>0</v>
      </c>
      <c r="I49" s="7">
        <v>1.4492753623188406E-2</v>
      </c>
      <c r="J49" s="5">
        <v>0.76104305121840565</v>
      </c>
      <c r="K49" s="5">
        <v>0</v>
      </c>
      <c r="L49" s="11">
        <v>38.052152560920284</v>
      </c>
    </row>
    <row r="50" spans="1:12" x14ac:dyDescent="0.25">
      <c r="A50" s="10" t="s">
        <v>47</v>
      </c>
      <c r="B50" s="5">
        <v>20.100000000000001</v>
      </c>
      <c r="C50" s="5">
        <v>8.5</v>
      </c>
      <c r="D50" s="6">
        <v>1</v>
      </c>
      <c r="E50" s="6">
        <v>1</v>
      </c>
      <c r="F50" s="6">
        <v>120</v>
      </c>
      <c r="G50" s="6">
        <v>62</v>
      </c>
      <c r="H50" s="7">
        <v>8.3333333333333332E-3</v>
      </c>
      <c r="I50" s="7">
        <v>1.6129032258064516E-2</v>
      </c>
      <c r="J50" s="5">
        <v>1</v>
      </c>
      <c r="K50" s="5">
        <v>6.4516129032258118E-2</v>
      </c>
      <c r="L50" s="11">
        <v>53.225806451612897</v>
      </c>
    </row>
    <row r="51" spans="1:12" x14ac:dyDescent="0.25">
      <c r="A51" s="10" t="s">
        <v>48</v>
      </c>
      <c r="B51" s="5">
        <v>14.214953271028037</v>
      </c>
      <c r="C51" s="5">
        <v>13.725352112676056</v>
      </c>
      <c r="D51" s="6">
        <v>0</v>
      </c>
      <c r="E51" s="6">
        <v>1</v>
      </c>
      <c r="F51" s="6">
        <v>107</v>
      </c>
      <c r="G51" s="6">
        <v>142</v>
      </c>
      <c r="H51" s="7">
        <v>0</v>
      </c>
      <c r="I51" s="7">
        <v>7.0422535211267607E-3</v>
      </c>
      <c r="J51" s="5">
        <v>1</v>
      </c>
      <c r="K51" s="5">
        <v>0</v>
      </c>
      <c r="L51" s="11">
        <v>50</v>
      </c>
    </row>
    <row r="52" spans="1:12" ht="30" x14ac:dyDescent="0.25">
      <c r="A52" s="10" t="s">
        <v>49</v>
      </c>
      <c r="B52" s="5">
        <v>14.695652173913043</v>
      </c>
      <c r="C52" s="5">
        <v>13.26530612244898</v>
      </c>
      <c r="D52" s="6">
        <v>0</v>
      </c>
      <c r="E52" s="6">
        <v>2</v>
      </c>
      <c r="F52" s="6">
        <v>92</v>
      </c>
      <c r="G52" s="6">
        <v>49</v>
      </c>
      <c r="H52" s="7">
        <v>0</v>
      </c>
      <c r="I52" s="7">
        <v>4.0816326530612242E-2</v>
      </c>
      <c r="J52" s="5">
        <v>1</v>
      </c>
      <c r="K52" s="5">
        <v>0</v>
      </c>
      <c r="L52" s="11">
        <v>50</v>
      </c>
    </row>
    <row r="53" spans="1:12" x14ac:dyDescent="0.25">
      <c r="A53" s="10" t="s">
        <v>50</v>
      </c>
      <c r="B53" s="5">
        <v>6.804123711340206</v>
      </c>
      <c r="C53" s="5">
        <v>7.587301587301587</v>
      </c>
      <c r="D53" s="6">
        <v>0</v>
      </c>
      <c r="E53" s="6">
        <v>2</v>
      </c>
      <c r="F53" s="6">
        <v>97</v>
      </c>
      <c r="G53" s="6">
        <v>126</v>
      </c>
      <c r="H53" s="7">
        <v>0</v>
      </c>
      <c r="I53" s="7">
        <v>1.5873015873015872E-2</v>
      </c>
      <c r="J53" s="5">
        <v>0.88489658489658496</v>
      </c>
      <c r="K53" s="5">
        <v>0</v>
      </c>
      <c r="L53" s="11">
        <v>44.244829244829241</v>
      </c>
    </row>
    <row r="54" spans="1:12" x14ac:dyDescent="0.25">
      <c r="A54" s="10" t="s">
        <v>51</v>
      </c>
      <c r="B54" s="5">
        <v>14.380952380952381</v>
      </c>
      <c r="C54" s="5">
        <v>18.047619047619047</v>
      </c>
      <c r="D54" s="6">
        <v>0</v>
      </c>
      <c r="E54" s="6">
        <v>2</v>
      </c>
      <c r="F54" s="6">
        <v>21</v>
      </c>
      <c r="G54" s="6">
        <v>42</v>
      </c>
      <c r="H54" s="7">
        <v>0</v>
      </c>
      <c r="I54" s="7">
        <v>4.7619047619047616E-2</v>
      </c>
      <c r="J54" s="5">
        <v>0.74503311258278149</v>
      </c>
      <c r="K54" s="5">
        <v>0</v>
      </c>
      <c r="L54" s="11">
        <v>37.25165562913908</v>
      </c>
    </row>
    <row r="55" spans="1:12" x14ac:dyDescent="0.25">
      <c r="A55" s="10" t="s">
        <v>52</v>
      </c>
      <c r="B55" s="5">
        <v>22.111111111111111</v>
      </c>
      <c r="C55" s="5">
        <v>21.708333333333332</v>
      </c>
      <c r="D55" s="6">
        <v>0</v>
      </c>
      <c r="E55" s="6">
        <v>2</v>
      </c>
      <c r="F55" s="6">
        <v>27</v>
      </c>
      <c r="G55" s="6">
        <v>48</v>
      </c>
      <c r="H55" s="7">
        <v>0</v>
      </c>
      <c r="I55" s="7">
        <v>4.1666666666666664E-2</v>
      </c>
      <c r="J55" s="5">
        <v>1</v>
      </c>
      <c r="K55" s="5">
        <v>0</v>
      </c>
      <c r="L55" s="11">
        <v>50</v>
      </c>
    </row>
    <row r="56" spans="1:12" x14ac:dyDescent="0.25">
      <c r="A56" s="10" t="s">
        <v>53</v>
      </c>
      <c r="B56" s="5">
        <v>12.482142857142858</v>
      </c>
      <c r="C56" s="5">
        <v>22.966165413533833</v>
      </c>
      <c r="D56" s="6">
        <v>2</v>
      </c>
      <c r="E56" s="6">
        <v>15</v>
      </c>
      <c r="F56" s="6">
        <v>336</v>
      </c>
      <c r="G56" s="6">
        <v>798</v>
      </c>
      <c r="H56" s="7">
        <v>5.9523809523809521E-3</v>
      </c>
      <c r="I56" s="7">
        <v>1.8796992481203006E-2</v>
      </c>
      <c r="J56" s="5">
        <v>0.16007830735637396</v>
      </c>
      <c r="K56" s="5">
        <v>0</v>
      </c>
      <c r="L56" s="11">
        <v>8.0039153678187027</v>
      </c>
    </row>
    <row r="57" spans="1:12" x14ac:dyDescent="0.25">
      <c r="A57" s="10" t="s">
        <v>54</v>
      </c>
      <c r="B57" s="5">
        <v>15.782608695652174</v>
      </c>
      <c r="C57" s="5">
        <v>19.175355450236967</v>
      </c>
      <c r="D57" s="6">
        <v>2</v>
      </c>
      <c r="E57" s="6">
        <v>12</v>
      </c>
      <c r="F57" s="6">
        <v>69</v>
      </c>
      <c r="G57" s="6">
        <v>211</v>
      </c>
      <c r="H57" s="7">
        <v>2.8985507246376812E-2</v>
      </c>
      <c r="I57" s="7">
        <v>5.6872037914691941E-2</v>
      </c>
      <c r="J57" s="5">
        <v>0.78503257477837396</v>
      </c>
      <c r="K57" s="5">
        <v>3.791469194312802E-2</v>
      </c>
      <c r="L57" s="11">
        <v>41.147363336075102</v>
      </c>
    </row>
    <row r="58" spans="1:12" ht="30" x14ac:dyDescent="0.25">
      <c r="A58" s="10" t="s">
        <v>55</v>
      </c>
      <c r="B58" s="5">
        <v>8.8333333333333339</v>
      </c>
      <c r="C58" s="5">
        <v>9.3873873873873865</v>
      </c>
      <c r="D58" s="6">
        <v>0</v>
      </c>
      <c r="E58" s="6">
        <v>0</v>
      </c>
      <c r="F58" s="6">
        <v>84</v>
      </c>
      <c r="G58" s="6">
        <v>111</v>
      </c>
      <c r="H58" s="7">
        <v>0</v>
      </c>
      <c r="I58" s="7">
        <v>0</v>
      </c>
      <c r="J58" s="5">
        <v>0.93727689954105065</v>
      </c>
      <c r="K58" s="5">
        <v>1</v>
      </c>
      <c r="L58" s="11">
        <v>96.863844977052537</v>
      </c>
    </row>
    <row r="59" spans="1:12" ht="30" x14ac:dyDescent="0.25">
      <c r="A59" s="10" t="s">
        <v>56</v>
      </c>
      <c r="B59" s="5">
        <v>9.545454545454545</v>
      </c>
      <c r="C59" s="5">
        <v>13.181818181818182</v>
      </c>
      <c r="D59" s="6">
        <v>0</v>
      </c>
      <c r="E59" s="6">
        <v>0</v>
      </c>
      <c r="F59" s="6">
        <v>22</v>
      </c>
      <c r="G59" s="6">
        <v>33</v>
      </c>
      <c r="H59" s="7">
        <v>0</v>
      </c>
      <c r="I59" s="7">
        <v>0</v>
      </c>
      <c r="J59" s="5">
        <v>0.61904761904761907</v>
      </c>
      <c r="K59" s="5">
        <v>1</v>
      </c>
      <c r="L59" s="11">
        <v>80.952380952380949</v>
      </c>
    </row>
    <row r="60" spans="1:12" ht="30" x14ac:dyDescent="0.25">
      <c r="A60" s="10" t="s">
        <v>57</v>
      </c>
      <c r="B60" s="5">
        <v>24.224719101123597</v>
      </c>
      <c r="C60" s="5">
        <v>15.639285714285714</v>
      </c>
      <c r="D60" s="6">
        <v>0</v>
      </c>
      <c r="E60" s="6">
        <v>2</v>
      </c>
      <c r="F60" s="6">
        <v>89</v>
      </c>
      <c r="G60" s="6">
        <v>280</v>
      </c>
      <c r="H60" s="7">
        <v>0</v>
      </c>
      <c r="I60" s="7">
        <v>7.1428571428571426E-3</v>
      </c>
      <c r="J60" s="5">
        <v>1</v>
      </c>
      <c r="K60" s="5">
        <v>0</v>
      </c>
      <c r="L60" s="11">
        <v>50</v>
      </c>
    </row>
    <row r="61" spans="1:12" x14ac:dyDescent="0.25">
      <c r="A61" s="10" t="s">
        <v>58</v>
      </c>
      <c r="B61" s="5">
        <v>24.332678132678133</v>
      </c>
      <c r="C61" s="5">
        <v>22.280394795872589</v>
      </c>
      <c r="D61" s="6">
        <v>83</v>
      </c>
      <c r="E61" s="6">
        <v>99</v>
      </c>
      <c r="F61" s="6">
        <v>2035</v>
      </c>
      <c r="G61" s="6">
        <v>2229</v>
      </c>
      <c r="H61" s="7">
        <v>4.0786240786240789E-2</v>
      </c>
      <c r="I61" s="7">
        <v>4.4414535666218037E-2</v>
      </c>
      <c r="J61" s="5">
        <v>1</v>
      </c>
      <c r="K61" s="5">
        <v>0.91104120384634102</v>
      </c>
      <c r="L61" s="11">
        <v>95.552060192317043</v>
      </c>
    </row>
    <row r="62" spans="1:12" x14ac:dyDescent="0.25">
      <c r="A62" s="10" t="s">
        <v>59</v>
      </c>
      <c r="B62" s="5">
        <v>14.125</v>
      </c>
      <c r="C62" s="5">
        <v>13.327433628318584</v>
      </c>
      <c r="D62" s="6">
        <v>0</v>
      </c>
      <c r="E62" s="6">
        <v>2</v>
      </c>
      <c r="F62" s="6">
        <v>80</v>
      </c>
      <c r="G62" s="6">
        <v>113</v>
      </c>
      <c r="H62" s="7">
        <v>0</v>
      </c>
      <c r="I62" s="7">
        <v>1.7699115044247787E-2</v>
      </c>
      <c r="J62" s="5">
        <v>1</v>
      </c>
      <c r="K62" s="5">
        <v>0</v>
      </c>
      <c r="L62" s="11">
        <v>50</v>
      </c>
    </row>
    <row r="63" spans="1:12" ht="30" x14ac:dyDescent="0.25">
      <c r="A63" s="10" t="s">
        <v>60</v>
      </c>
      <c r="B63" s="5">
        <v>17.740291262135923</v>
      </c>
      <c r="C63" s="5">
        <v>20.893802102210945</v>
      </c>
      <c r="D63" s="6">
        <v>25</v>
      </c>
      <c r="E63" s="6">
        <v>42</v>
      </c>
      <c r="F63" s="6">
        <v>1648</v>
      </c>
      <c r="G63" s="6">
        <v>2759</v>
      </c>
      <c r="H63" s="7">
        <v>1.5169902912621359E-2</v>
      </c>
      <c r="I63" s="7">
        <v>1.5222906850308082E-2</v>
      </c>
      <c r="J63" s="5">
        <v>0.82224018797223852</v>
      </c>
      <c r="K63" s="5">
        <v>0.99650598042769123</v>
      </c>
      <c r="L63" s="11">
        <v>90.937308419996484</v>
      </c>
    </row>
    <row r="64" spans="1:12" x14ac:dyDescent="0.25">
      <c r="A64" s="10" t="s">
        <v>61</v>
      </c>
      <c r="B64" s="5">
        <v>14.010917030567686</v>
      </c>
      <c r="C64" s="5">
        <v>12.118279569892474</v>
      </c>
      <c r="D64" s="6">
        <v>6</v>
      </c>
      <c r="E64" s="6">
        <v>15</v>
      </c>
      <c r="F64" s="6">
        <v>458</v>
      </c>
      <c r="G64" s="6">
        <v>465</v>
      </c>
      <c r="H64" s="7">
        <v>1.3100436681222707E-2</v>
      </c>
      <c r="I64" s="7">
        <v>3.2258064516129031E-2</v>
      </c>
      <c r="J64" s="5">
        <v>1</v>
      </c>
      <c r="K64" s="5">
        <v>0</v>
      </c>
      <c r="L64" s="11">
        <v>50</v>
      </c>
    </row>
    <row r="65" spans="1:12" x14ac:dyDescent="0.25">
      <c r="A65" s="10" t="s">
        <v>62</v>
      </c>
      <c r="B65" s="5">
        <v>12.830357142857142</v>
      </c>
      <c r="C65" s="5">
        <v>15.03225806451613</v>
      </c>
      <c r="D65" s="6">
        <v>7</v>
      </c>
      <c r="E65" s="6">
        <v>9</v>
      </c>
      <c r="F65" s="6">
        <v>224</v>
      </c>
      <c r="G65" s="6">
        <v>186</v>
      </c>
      <c r="H65" s="7">
        <v>3.125E-2</v>
      </c>
      <c r="I65" s="7">
        <v>4.8387096774193547E-2</v>
      </c>
      <c r="J65" s="5">
        <v>0.82838350506206915</v>
      </c>
      <c r="K65" s="5">
        <v>0.45161290322580649</v>
      </c>
      <c r="L65" s="11">
        <v>63.999820414393781</v>
      </c>
    </row>
    <row r="66" spans="1:12" x14ac:dyDescent="0.25">
      <c r="A66" s="10" t="s">
        <v>63</v>
      </c>
      <c r="B66" s="5">
        <v>6.7524271844660193</v>
      </c>
      <c r="C66" s="5">
        <v>6.4328358208955221</v>
      </c>
      <c r="D66" s="6">
        <v>1</v>
      </c>
      <c r="E66" s="6">
        <v>6</v>
      </c>
      <c r="F66" s="6">
        <v>206</v>
      </c>
      <c r="G66" s="6">
        <v>268</v>
      </c>
      <c r="H66" s="7">
        <v>4.8543689320388345E-3</v>
      </c>
      <c r="I66" s="7">
        <v>2.2388059701492536E-2</v>
      </c>
      <c r="J66" s="5">
        <v>1</v>
      </c>
      <c r="K66" s="5">
        <v>0</v>
      </c>
      <c r="L66" s="11">
        <v>50</v>
      </c>
    </row>
    <row r="67" spans="1:12" ht="30" x14ac:dyDescent="0.25">
      <c r="A67" s="10" t="s">
        <v>64</v>
      </c>
      <c r="B67" s="5">
        <v>10.028985507246377</v>
      </c>
      <c r="C67" s="5">
        <v>9.5738095238095244</v>
      </c>
      <c r="D67" s="6">
        <v>5</v>
      </c>
      <c r="E67" s="6">
        <v>13</v>
      </c>
      <c r="F67" s="6">
        <v>345</v>
      </c>
      <c r="G67" s="6">
        <v>420</v>
      </c>
      <c r="H67" s="7">
        <v>1.4492753623188406E-2</v>
      </c>
      <c r="I67" s="7">
        <v>3.0952380952380953E-2</v>
      </c>
      <c r="J67" s="5">
        <v>1</v>
      </c>
      <c r="K67" s="5">
        <v>0</v>
      </c>
      <c r="L67" s="11">
        <v>50</v>
      </c>
    </row>
    <row r="68" spans="1:12" ht="30" x14ac:dyDescent="0.25">
      <c r="A68" s="10" t="s">
        <v>65</v>
      </c>
      <c r="B68" s="5">
        <v>19.299270072992702</v>
      </c>
      <c r="C68" s="5">
        <v>19.665722379603398</v>
      </c>
      <c r="D68" s="6">
        <v>9</v>
      </c>
      <c r="E68" s="6">
        <v>17</v>
      </c>
      <c r="F68" s="6">
        <v>274</v>
      </c>
      <c r="G68" s="6">
        <v>353</v>
      </c>
      <c r="H68" s="7">
        <v>3.2846715328467155E-2</v>
      </c>
      <c r="I68" s="7">
        <v>4.8158640226628892E-2</v>
      </c>
      <c r="J68" s="5">
        <v>0.98101211573159397</v>
      </c>
      <c r="K68" s="5">
        <v>0.53383695310040935</v>
      </c>
      <c r="L68" s="11">
        <v>75.742453441600162</v>
      </c>
    </row>
    <row r="69" spans="1:12" x14ac:dyDescent="0.25">
      <c r="A69" s="10" t="s">
        <v>66</v>
      </c>
      <c r="B69" s="5">
        <v>17.955882352941178</v>
      </c>
      <c r="C69" s="5">
        <v>16.456692913385826</v>
      </c>
      <c r="D69" s="6">
        <v>42</v>
      </c>
      <c r="E69" s="6">
        <v>5</v>
      </c>
      <c r="F69" s="6">
        <v>136</v>
      </c>
      <c r="G69" s="6">
        <v>127</v>
      </c>
      <c r="H69" s="7">
        <v>0.30882352941176472</v>
      </c>
      <c r="I69" s="7">
        <v>3.937007874015748E-2</v>
      </c>
      <c r="J69" s="5">
        <v>1</v>
      </c>
      <c r="K69" s="5">
        <v>1</v>
      </c>
      <c r="L69" s="11">
        <v>100</v>
      </c>
    </row>
    <row r="70" spans="1:12" ht="30" x14ac:dyDescent="0.25">
      <c r="A70" s="10" t="s">
        <v>67</v>
      </c>
      <c r="B70" s="5">
        <v>15.019047619047619</v>
      </c>
      <c r="C70" s="5">
        <v>12.698529411764707</v>
      </c>
      <c r="D70" s="6">
        <v>3</v>
      </c>
      <c r="E70" s="6">
        <v>5</v>
      </c>
      <c r="F70" s="6">
        <v>105</v>
      </c>
      <c r="G70" s="6">
        <v>136</v>
      </c>
      <c r="H70" s="7">
        <v>2.8571428571428571E-2</v>
      </c>
      <c r="I70" s="7">
        <v>3.6764705882352942E-2</v>
      </c>
      <c r="J70" s="5">
        <v>1</v>
      </c>
      <c r="K70" s="5">
        <v>0.71323529411764697</v>
      </c>
      <c r="L70" s="11">
        <v>85.661764705882348</v>
      </c>
    </row>
    <row r="71" spans="1:12" x14ac:dyDescent="0.25">
      <c r="A71" s="10" t="s">
        <v>68</v>
      </c>
      <c r="B71" s="5">
        <v>8.9729729729729737</v>
      </c>
      <c r="C71" s="5">
        <v>6.2828947368421053</v>
      </c>
      <c r="D71" s="6">
        <v>1</v>
      </c>
      <c r="E71" s="6">
        <v>0</v>
      </c>
      <c r="F71" s="6">
        <v>111</v>
      </c>
      <c r="G71" s="6">
        <v>152</v>
      </c>
      <c r="H71" s="7">
        <v>9.0090090090090089E-3</v>
      </c>
      <c r="I71" s="7">
        <v>0</v>
      </c>
      <c r="J71" s="5">
        <v>1</v>
      </c>
      <c r="K71" s="5">
        <v>1</v>
      </c>
      <c r="L71" s="11">
        <v>100</v>
      </c>
    </row>
    <row r="72" spans="1:12" ht="39.950000000000003" customHeight="1" x14ac:dyDescent="0.25">
      <c r="A72" s="10" t="s">
        <v>257</v>
      </c>
      <c r="B72" s="5">
        <v>0</v>
      </c>
      <c r="C72" s="5">
        <v>10.73</v>
      </c>
      <c r="D72" s="6">
        <v>0</v>
      </c>
      <c r="E72" s="6">
        <v>0</v>
      </c>
      <c r="F72" s="6">
        <v>0</v>
      </c>
      <c r="G72" s="6">
        <v>56</v>
      </c>
      <c r="H72" s="7">
        <v>1.6402001150743199E-2</v>
      </c>
      <c r="I72" s="7">
        <v>2.0620739275660761E-2</v>
      </c>
      <c r="J72" s="5">
        <v>0.86207445043205855</v>
      </c>
      <c r="K72" s="5">
        <v>0.58693923253910885</v>
      </c>
      <c r="L72" s="11">
        <f>0.724506841485584*100</f>
        <v>72.450684148558395</v>
      </c>
    </row>
    <row r="73" spans="1:12" ht="30" x14ac:dyDescent="0.25">
      <c r="A73" s="10" t="s">
        <v>69</v>
      </c>
      <c r="B73" s="5">
        <v>5.6603773584905657</v>
      </c>
      <c r="C73" s="5">
        <v>5.2233009708737868</v>
      </c>
      <c r="D73" s="6">
        <v>1</v>
      </c>
      <c r="E73" s="6">
        <v>3</v>
      </c>
      <c r="F73" s="6">
        <v>53</v>
      </c>
      <c r="G73" s="6">
        <v>103</v>
      </c>
      <c r="H73" s="7">
        <v>1.8867924528301886E-2</v>
      </c>
      <c r="I73" s="7">
        <v>2.9126213592233011E-2</v>
      </c>
      <c r="J73" s="5">
        <v>1</v>
      </c>
      <c r="K73" s="5">
        <v>0.45631067961165039</v>
      </c>
      <c r="L73" s="11">
        <v>72.815533980582515</v>
      </c>
    </row>
    <row r="74" spans="1:12" x14ac:dyDescent="0.25">
      <c r="A74" s="10" t="s">
        <v>70</v>
      </c>
      <c r="B74" s="5">
        <v>14.547169811320755</v>
      </c>
      <c r="C74" s="5">
        <v>14.503649635036496</v>
      </c>
      <c r="D74" s="6">
        <v>0</v>
      </c>
      <c r="E74" s="6">
        <v>1</v>
      </c>
      <c r="F74" s="6">
        <v>106</v>
      </c>
      <c r="G74" s="6">
        <v>137</v>
      </c>
      <c r="H74" s="7">
        <v>0</v>
      </c>
      <c r="I74" s="7">
        <v>7.2992700729927005E-3</v>
      </c>
      <c r="J74" s="5">
        <v>1</v>
      </c>
      <c r="K74" s="5">
        <v>0</v>
      </c>
      <c r="L74" s="11">
        <v>50</v>
      </c>
    </row>
    <row r="75" spans="1:12" x14ac:dyDescent="0.25">
      <c r="A75" s="10" t="s">
        <v>71</v>
      </c>
      <c r="B75" s="5">
        <v>6.9027777777777777</v>
      </c>
      <c r="C75" s="5">
        <v>4.360655737704918</v>
      </c>
      <c r="D75" s="6">
        <v>5</v>
      </c>
      <c r="E75" s="6">
        <v>1</v>
      </c>
      <c r="F75" s="6">
        <v>144</v>
      </c>
      <c r="G75" s="6">
        <v>244</v>
      </c>
      <c r="H75" s="7">
        <v>3.4722222222222224E-2</v>
      </c>
      <c r="I75" s="7">
        <v>4.0983606557377051E-3</v>
      </c>
      <c r="J75" s="5">
        <v>1</v>
      </c>
      <c r="K75" s="5">
        <v>1</v>
      </c>
      <c r="L75" s="11">
        <v>100</v>
      </c>
    </row>
    <row r="76" spans="1:12" x14ac:dyDescent="0.25">
      <c r="A76" s="10" t="s">
        <v>72</v>
      </c>
      <c r="B76" s="5">
        <v>11.074468085106384</v>
      </c>
      <c r="C76" s="5">
        <v>13.229885057471265</v>
      </c>
      <c r="D76" s="6">
        <v>7</v>
      </c>
      <c r="E76" s="6">
        <v>2</v>
      </c>
      <c r="F76" s="6">
        <v>94</v>
      </c>
      <c r="G76" s="6">
        <v>87</v>
      </c>
      <c r="H76" s="7">
        <v>7.4468085106382975E-2</v>
      </c>
      <c r="I76" s="7">
        <v>2.2988505747126436E-2</v>
      </c>
      <c r="J76" s="5">
        <v>0.80537060960393969</v>
      </c>
      <c r="K76" s="5">
        <v>1</v>
      </c>
      <c r="L76" s="11">
        <v>90.268530480196986</v>
      </c>
    </row>
    <row r="77" spans="1:12" x14ac:dyDescent="0.25">
      <c r="A77" s="10" t="s">
        <v>73</v>
      </c>
      <c r="B77" s="5">
        <v>15.775545350172216</v>
      </c>
      <c r="C77" s="5">
        <v>18.506060606060608</v>
      </c>
      <c r="D77" s="6">
        <v>33</v>
      </c>
      <c r="E77" s="6">
        <v>33</v>
      </c>
      <c r="F77" s="6">
        <v>1742</v>
      </c>
      <c r="G77" s="6">
        <v>1980</v>
      </c>
      <c r="H77" s="7">
        <v>1.8943742824339839E-2</v>
      </c>
      <c r="I77" s="7">
        <v>1.6666666666666666E-2</v>
      </c>
      <c r="J77" s="5">
        <v>0.82691468375395438</v>
      </c>
      <c r="K77" s="5">
        <v>1</v>
      </c>
      <c r="L77" s="11">
        <v>91.345734187697715</v>
      </c>
    </row>
    <row r="78" spans="1:12" ht="30" x14ac:dyDescent="0.25">
      <c r="A78" s="10" t="s">
        <v>74</v>
      </c>
      <c r="B78" s="5">
        <v>7.1942148760330582</v>
      </c>
      <c r="C78" s="5">
        <v>9.7509578544061295</v>
      </c>
      <c r="D78" s="6">
        <v>0</v>
      </c>
      <c r="E78" s="6">
        <v>5</v>
      </c>
      <c r="F78" s="6">
        <v>242</v>
      </c>
      <c r="G78" s="6">
        <v>261</v>
      </c>
      <c r="H78" s="7">
        <v>0</v>
      </c>
      <c r="I78" s="7">
        <v>1.9157088122605363E-2</v>
      </c>
      <c r="J78" s="5">
        <v>0.64461125745762016</v>
      </c>
      <c r="K78" s="5">
        <v>0</v>
      </c>
      <c r="L78" s="11">
        <v>32.230562872881009</v>
      </c>
    </row>
    <row r="79" spans="1:12" x14ac:dyDescent="0.25">
      <c r="A79" s="10" t="s">
        <v>75</v>
      </c>
      <c r="B79" s="5">
        <v>14.56891495601173</v>
      </c>
      <c r="C79" s="5">
        <v>16.012396694214875</v>
      </c>
      <c r="D79" s="6">
        <v>9</v>
      </c>
      <c r="E79" s="6">
        <v>18</v>
      </c>
      <c r="F79" s="6">
        <v>341</v>
      </c>
      <c r="G79" s="6">
        <v>484</v>
      </c>
      <c r="H79" s="7">
        <v>2.6392961876832845E-2</v>
      </c>
      <c r="I79" s="7">
        <v>3.71900826446281E-2</v>
      </c>
      <c r="J79" s="5">
        <v>0.90092043624652329</v>
      </c>
      <c r="K79" s="5">
        <v>0.59090909090909094</v>
      </c>
      <c r="L79" s="11">
        <v>74.591476357780721</v>
      </c>
    </row>
    <row r="80" spans="1:12" ht="30" x14ac:dyDescent="0.25">
      <c r="A80" s="10" t="s">
        <v>76</v>
      </c>
      <c r="B80" s="5">
        <v>11.579925650557621</v>
      </c>
      <c r="C80" s="5">
        <v>14.121495327102803</v>
      </c>
      <c r="D80" s="6">
        <v>4</v>
      </c>
      <c r="E80" s="6">
        <v>6</v>
      </c>
      <c r="F80" s="6">
        <v>269</v>
      </c>
      <c r="G80" s="6">
        <v>321</v>
      </c>
      <c r="H80" s="7">
        <v>1.4869888475836431E-2</v>
      </c>
      <c r="I80" s="7">
        <v>1.8691588785046728E-2</v>
      </c>
      <c r="J80" s="5">
        <v>0.78051934414425239</v>
      </c>
      <c r="K80" s="5">
        <v>0.7429906542056075</v>
      </c>
      <c r="L80" s="11">
        <v>76.175499917492999</v>
      </c>
    </row>
    <row r="81" spans="1:12" ht="30" x14ac:dyDescent="0.25">
      <c r="A81" s="10" t="s">
        <v>77</v>
      </c>
      <c r="B81" s="5">
        <v>15.917808219178083</v>
      </c>
      <c r="C81" s="5">
        <v>16.246753246753247</v>
      </c>
      <c r="D81" s="6">
        <v>2</v>
      </c>
      <c r="E81" s="6">
        <v>3</v>
      </c>
      <c r="F81" s="6">
        <v>73</v>
      </c>
      <c r="G81" s="6">
        <v>77</v>
      </c>
      <c r="H81" s="7">
        <v>2.7397260273972601E-2</v>
      </c>
      <c r="I81" s="7">
        <v>3.896103896103896E-2</v>
      </c>
      <c r="J81" s="5">
        <v>0.97933477881842768</v>
      </c>
      <c r="K81" s="5">
        <v>0.57792207792207795</v>
      </c>
      <c r="L81" s="11">
        <v>77.862842837025283</v>
      </c>
    </row>
    <row r="82" spans="1:12" ht="45" x14ac:dyDescent="0.25">
      <c r="A82" s="10" t="s">
        <v>78</v>
      </c>
      <c r="B82" s="5">
        <v>17.995967741935484</v>
      </c>
      <c r="C82" s="5">
        <v>14.985865724381625</v>
      </c>
      <c r="D82" s="6">
        <v>0</v>
      </c>
      <c r="E82" s="6">
        <v>3</v>
      </c>
      <c r="F82" s="6">
        <v>248</v>
      </c>
      <c r="G82" s="6">
        <v>283</v>
      </c>
      <c r="H82" s="7">
        <v>0</v>
      </c>
      <c r="I82" s="7">
        <v>1.0600706713780919E-2</v>
      </c>
      <c r="J82" s="5">
        <v>1</v>
      </c>
      <c r="K82" s="5">
        <v>0</v>
      </c>
      <c r="L82" s="11">
        <v>50</v>
      </c>
    </row>
    <row r="83" spans="1:12" ht="30" x14ac:dyDescent="0.25">
      <c r="A83" s="10" t="s">
        <v>79</v>
      </c>
      <c r="B83" s="5">
        <v>15.309734513274336</v>
      </c>
      <c r="C83" s="5">
        <v>16.413043478260871</v>
      </c>
      <c r="D83" s="6">
        <v>3</v>
      </c>
      <c r="E83" s="6">
        <v>4</v>
      </c>
      <c r="F83" s="6">
        <v>113</v>
      </c>
      <c r="G83" s="6">
        <v>184</v>
      </c>
      <c r="H83" s="7">
        <v>2.6548672566371681E-2</v>
      </c>
      <c r="I83" s="7">
        <v>2.1739130434782608E-2</v>
      </c>
      <c r="J83" s="5">
        <v>0.92793415431012805</v>
      </c>
      <c r="K83" s="5">
        <v>1</v>
      </c>
      <c r="L83" s="11">
        <v>96.396707715506409</v>
      </c>
    </row>
    <row r="84" spans="1:12" x14ac:dyDescent="0.25">
      <c r="A84" s="10" t="s">
        <v>80</v>
      </c>
      <c r="B84" s="5">
        <v>13.613861386138614</v>
      </c>
      <c r="C84" s="5">
        <v>12.214285714285714</v>
      </c>
      <c r="D84" s="6">
        <v>2</v>
      </c>
      <c r="E84" s="6">
        <v>2</v>
      </c>
      <c r="F84" s="6">
        <v>101</v>
      </c>
      <c r="G84" s="6">
        <v>196</v>
      </c>
      <c r="H84" s="7">
        <v>1.9801980198019802E-2</v>
      </c>
      <c r="I84" s="7">
        <v>1.020408163265306E-2</v>
      </c>
      <c r="J84" s="5">
        <v>1</v>
      </c>
      <c r="K84" s="5">
        <v>1</v>
      </c>
      <c r="L84" s="11">
        <v>100</v>
      </c>
    </row>
    <row r="85" spans="1:12" ht="30" x14ac:dyDescent="0.25">
      <c r="A85" s="10" t="s">
        <v>81</v>
      </c>
      <c r="B85" s="5">
        <v>9.3421052631578956</v>
      </c>
      <c r="C85" s="5">
        <v>15.2125</v>
      </c>
      <c r="D85" s="6">
        <v>0</v>
      </c>
      <c r="E85" s="6">
        <v>0</v>
      </c>
      <c r="F85" s="6">
        <v>38</v>
      </c>
      <c r="G85" s="6">
        <v>80</v>
      </c>
      <c r="H85" s="7">
        <v>0</v>
      </c>
      <c r="I85" s="7">
        <v>0</v>
      </c>
      <c r="J85" s="5">
        <v>0.37161971830985929</v>
      </c>
      <c r="K85" s="5">
        <v>1</v>
      </c>
      <c r="L85" s="11">
        <v>68.58098591549296</v>
      </c>
    </row>
    <row r="86" spans="1:12" ht="30" x14ac:dyDescent="0.25">
      <c r="A86" s="10" t="s">
        <v>82</v>
      </c>
      <c r="B86" s="5">
        <v>11.157894736842104</v>
      </c>
      <c r="C86" s="5">
        <v>13.80952380952381</v>
      </c>
      <c r="D86" s="6">
        <v>0</v>
      </c>
      <c r="E86" s="6">
        <v>1</v>
      </c>
      <c r="F86" s="6">
        <v>38</v>
      </c>
      <c r="G86" s="6">
        <v>84</v>
      </c>
      <c r="H86" s="7">
        <v>0</v>
      </c>
      <c r="I86" s="7">
        <v>1.1904761904761904E-2</v>
      </c>
      <c r="J86" s="5">
        <v>0.76235399820305472</v>
      </c>
      <c r="K86" s="5">
        <v>0</v>
      </c>
      <c r="L86" s="11">
        <v>38.117699910152737</v>
      </c>
    </row>
    <row r="87" spans="1:12" ht="30" x14ac:dyDescent="0.25">
      <c r="A87" s="10" t="s">
        <v>83</v>
      </c>
      <c r="B87" s="5">
        <v>11.047619047619047</v>
      </c>
      <c r="C87" s="5">
        <v>10</v>
      </c>
      <c r="D87" s="6">
        <v>1</v>
      </c>
      <c r="E87" s="6">
        <v>1</v>
      </c>
      <c r="F87" s="6">
        <v>21</v>
      </c>
      <c r="G87" s="6">
        <v>37</v>
      </c>
      <c r="H87" s="7">
        <v>4.7619047619047616E-2</v>
      </c>
      <c r="I87" s="7">
        <v>2.7027027027027029E-2</v>
      </c>
      <c r="J87" s="5">
        <v>1</v>
      </c>
      <c r="K87" s="5">
        <v>1</v>
      </c>
      <c r="L87" s="11">
        <v>100</v>
      </c>
    </row>
    <row r="88" spans="1:12" x14ac:dyDescent="0.25">
      <c r="A88" s="10" t="s">
        <v>84</v>
      </c>
      <c r="B88" s="5">
        <v>3.8433734939759034</v>
      </c>
      <c r="C88" s="5">
        <v>4.6195286195286194</v>
      </c>
      <c r="D88" s="6">
        <v>1</v>
      </c>
      <c r="E88" s="6">
        <v>1</v>
      </c>
      <c r="F88" s="6">
        <v>166</v>
      </c>
      <c r="G88" s="6">
        <v>297</v>
      </c>
      <c r="H88" s="7">
        <v>6.024096385542169E-3</v>
      </c>
      <c r="I88" s="7">
        <v>3.3670033670033669E-3</v>
      </c>
      <c r="J88" s="5">
        <v>0.79805368206622118</v>
      </c>
      <c r="K88" s="5">
        <v>1</v>
      </c>
      <c r="L88" s="11">
        <v>89.90268410331106</v>
      </c>
    </row>
    <row r="89" spans="1:12" ht="30" x14ac:dyDescent="0.25">
      <c r="A89" s="10" t="s">
        <v>85</v>
      </c>
      <c r="B89" s="5">
        <v>13.378881987577639</v>
      </c>
      <c r="C89" s="5">
        <v>15</v>
      </c>
      <c r="D89" s="6">
        <v>16</v>
      </c>
      <c r="E89" s="6">
        <v>4</v>
      </c>
      <c r="F89" s="6">
        <v>161</v>
      </c>
      <c r="G89" s="6">
        <v>136</v>
      </c>
      <c r="H89" s="7">
        <v>9.9378881987577633E-2</v>
      </c>
      <c r="I89" s="7">
        <v>2.9411764705882353E-2</v>
      </c>
      <c r="J89" s="5">
        <v>0.87883008356545955</v>
      </c>
      <c r="K89" s="5">
        <v>1</v>
      </c>
      <c r="L89" s="11">
        <v>93.941504178272979</v>
      </c>
    </row>
    <row r="90" spans="1:12" x14ac:dyDescent="0.25">
      <c r="A90" s="10" t="s">
        <v>86</v>
      </c>
      <c r="B90" s="5">
        <v>10.803063457330415</v>
      </c>
      <c r="C90" s="5">
        <v>9.6147704590818357</v>
      </c>
      <c r="D90" s="6">
        <v>15</v>
      </c>
      <c r="E90" s="6">
        <v>36</v>
      </c>
      <c r="F90" s="6">
        <v>457</v>
      </c>
      <c r="G90" s="6">
        <v>501</v>
      </c>
      <c r="H90" s="7">
        <v>3.2822757111597371E-2</v>
      </c>
      <c r="I90" s="7">
        <v>7.1856287425149698E-2</v>
      </c>
      <c r="J90" s="5">
        <v>1</v>
      </c>
      <c r="K90" s="5">
        <v>0</v>
      </c>
      <c r="L90" s="11">
        <v>50</v>
      </c>
    </row>
    <row r="91" spans="1:12" ht="30" x14ac:dyDescent="0.25">
      <c r="A91" s="10" t="s">
        <v>87</v>
      </c>
      <c r="B91" s="5">
        <v>12.7125</v>
      </c>
      <c r="C91" s="5">
        <v>10.094827586206897</v>
      </c>
      <c r="D91" s="6">
        <v>0</v>
      </c>
      <c r="E91" s="6">
        <v>0</v>
      </c>
      <c r="F91" s="6">
        <v>80</v>
      </c>
      <c r="G91" s="6">
        <v>116</v>
      </c>
      <c r="H91" s="7">
        <v>0</v>
      </c>
      <c r="I91" s="7">
        <v>0</v>
      </c>
      <c r="J91" s="5">
        <v>1</v>
      </c>
      <c r="K91" s="5">
        <v>1</v>
      </c>
      <c r="L91" s="11">
        <v>100</v>
      </c>
    </row>
    <row r="92" spans="1:12" x14ac:dyDescent="0.25">
      <c r="A92" s="10" t="s">
        <v>88</v>
      </c>
      <c r="B92" s="5">
        <v>13.142857142857142</v>
      </c>
      <c r="C92" s="5">
        <v>9.5319148936170208</v>
      </c>
      <c r="D92" s="6">
        <v>2</v>
      </c>
      <c r="E92" s="6">
        <v>1</v>
      </c>
      <c r="F92" s="6">
        <v>112</v>
      </c>
      <c r="G92" s="6">
        <v>141</v>
      </c>
      <c r="H92" s="7">
        <v>1.7857142857142856E-2</v>
      </c>
      <c r="I92" s="7">
        <v>7.0921985815602835E-3</v>
      </c>
      <c r="J92" s="5">
        <v>1</v>
      </c>
      <c r="K92" s="5">
        <v>1</v>
      </c>
      <c r="L92" s="11">
        <v>100</v>
      </c>
    </row>
    <row r="93" spans="1:12" ht="45" x14ac:dyDescent="0.25">
      <c r="A93" s="10" t="s">
        <v>89</v>
      </c>
      <c r="B93" s="5">
        <v>11.565217391304348</v>
      </c>
      <c r="C93" s="5">
        <v>14.638888888888889</v>
      </c>
      <c r="D93" s="6">
        <v>0</v>
      </c>
      <c r="E93" s="6">
        <v>3</v>
      </c>
      <c r="F93" s="6">
        <v>46</v>
      </c>
      <c r="G93" s="6">
        <v>72</v>
      </c>
      <c r="H93" s="7">
        <v>0</v>
      </c>
      <c r="I93" s="7">
        <v>4.1666666666666664E-2</v>
      </c>
      <c r="J93" s="5">
        <v>0.73423141186299068</v>
      </c>
      <c r="K93" s="5">
        <v>0</v>
      </c>
      <c r="L93" s="11">
        <v>36.711570593149531</v>
      </c>
    </row>
    <row r="94" spans="1:12" x14ac:dyDescent="0.25">
      <c r="A94" s="10" t="s">
        <v>90</v>
      </c>
      <c r="B94" s="5">
        <v>7.1356783919597992</v>
      </c>
      <c r="C94" s="5">
        <v>11.139240506329115</v>
      </c>
      <c r="D94" s="6">
        <v>2</v>
      </c>
      <c r="E94" s="6">
        <v>1</v>
      </c>
      <c r="F94" s="6">
        <v>199</v>
      </c>
      <c r="G94" s="6">
        <v>158</v>
      </c>
      <c r="H94" s="7">
        <v>1.0050251256281407E-2</v>
      </c>
      <c r="I94" s="7">
        <v>6.3291139240506328E-3</v>
      </c>
      <c r="J94" s="5">
        <v>0.43893742200035657</v>
      </c>
      <c r="K94" s="5">
        <v>1</v>
      </c>
      <c r="L94" s="11">
        <v>71.94687110001783</v>
      </c>
    </row>
    <row r="95" spans="1:12" x14ac:dyDescent="0.25">
      <c r="A95" s="10" t="s">
        <v>91</v>
      </c>
      <c r="B95" s="5">
        <v>12.082828282828283</v>
      </c>
      <c r="C95" s="5">
        <v>14.641109298531811</v>
      </c>
      <c r="D95" s="6">
        <v>5</v>
      </c>
      <c r="E95" s="6">
        <v>31</v>
      </c>
      <c r="F95" s="6">
        <v>495</v>
      </c>
      <c r="G95" s="6">
        <v>613</v>
      </c>
      <c r="H95" s="7">
        <v>1.0101010101010102E-2</v>
      </c>
      <c r="I95" s="7">
        <v>5.0570962479608482E-2</v>
      </c>
      <c r="J95" s="5">
        <v>0.788271342121176</v>
      </c>
      <c r="K95" s="5">
        <v>0</v>
      </c>
      <c r="L95" s="11">
        <v>39.4135671060588</v>
      </c>
    </row>
    <row r="96" spans="1:12" ht="30" x14ac:dyDescent="0.25">
      <c r="A96" s="10" t="s">
        <v>92</v>
      </c>
      <c r="B96" s="5">
        <v>13.716666666666667</v>
      </c>
      <c r="C96" s="5">
        <v>14.36723163841808</v>
      </c>
      <c r="D96" s="6">
        <v>0</v>
      </c>
      <c r="E96" s="6">
        <v>4</v>
      </c>
      <c r="F96" s="6">
        <v>120</v>
      </c>
      <c r="G96" s="6">
        <v>177</v>
      </c>
      <c r="H96" s="7">
        <v>0</v>
      </c>
      <c r="I96" s="7">
        <v>2.2598870056497175E-2</v>
      </c>
      <c r="J96" s="5">
        <v>0.95257120497559566</v>
      </c>
      <c r="K96" s="5">
        <v>0</v>
      </c>
      <c r="L96" s="11">
        <v>47.628560248779785</v>
      </c>
    </row>
    <row r="97" spans="1:12" ht="30" x14ac:dyDescent="0.25">
      <c r="A97" s="10" t="s">
        <v>93</v>
      </c>
      <c r="B97" s="5">
        <v>26.78125</v>
      </c>
      <c r="C97" s="5">
        <v>33.441176470588232</v>
      </c>
      <c r="D97" s="6">
        <v>1</v>
      </c>
      <c r="E97" s="6">
        <v>1</v>
      </c>
      <c r="F97" s="6">
        <v>32</v>
      </c>
      <c r="G97" s="6">
        <v>68</v>
      </c>
      <c r="H97" s="7">
        <v>3.125E-2</v>
      </c>
      <c r="I97" s="7">
        <v>1.4705882352941176E-2</v>
      </c>
      <c r="J97" s="5">
        <v>0.75132129864781394</v>
      </c>
      <c r="K97" s="5">
        <v>1</v>
      </c>
      <c r="L97" s="11">
        <v>87.566064932390702</v>
      </c>
    </row>
    <row r="98" spans="1:12" ht="30" x14ac:dyDescent="0.25">
      <c r="A98" s="10" t="s">
        <v>94</v>
      </c>
      <c r="B98" s="5">
        <v>9.8888888888888893</v>
      </c>
      <c r="C98" s="5">
        <v>12.195266272189349</v>
      </c>
      <c r="D98" s="6">
        <v>2</v>
      </c>
      <c r="E98" s="6">
        <v>7</v>
      </c>
      <c r="F98" s="6">
        <v>135</v>
      </c>
      <c r="G98" s="6">
        <v>169</v>
      </c>
      <c r="H98" s="7">
        <v>1.4814814814814815E-2</v>
      </c>
      <c r="I98" s="7">
        <v>4.142011834319527E-2</v>
      </c>
      <c r="J98" s="5">
        <v>0.7667708264078188</v>
      </c>
      <c r="K98" s="5">
        <v>0</v>
      </c>
      <c r="L98" s="11">
        <v>38.338541320390938</v>
      </c>
    </row>
    <row r="99" spans="1:12" ht="30" x14ac:dyDescent="0.25">
      <c r="A99" s="10" t="s">
        <v>95</v>
      </c>
      <c r="B99" s="5">
        <v>13.074074074074074</v>
      </c>
      <c r="C99" s="5">
        <v>19.357142857142858</v>
      </c>
      <c r="D99" s="6">
        <v>0</v>
      </c>
      <c r="E99" s="6">
        <v>0</v>
      </c>
      <c r="F99" s="6">
        <v>27</v>
      </c>
      <c r="G99" s="6">
        <v>42</v>
      </c>
      <c r="H99" s="7">
        <v>0</v>
      </c>
      <c r="I99" s="7">
        <v>0</v>
      </c>
      <c r="J99" s="5">
        <v>0.519425333872926</v>
      </c>
      <c r="K99" s="5">
        <v>1</v>
      </c>
      <c r="L99" s="11">
        <v>75.971266693646299</v>
      </c>
    </row>
    <row r="100" spans="1:12" x14ac:dyDescent="0.25">
      <c r="A100" s="10" t="s">
        <v>96</v>
      </c>
      <c r="B100" s="5">
        <v>15.848684210526315</v>
      </c>
      <c r="C100" s="5">
        <v>14.616</v>
      </c>
      <c r="D100" s="6">
        <v>7</v>
      </c>
      <c r="E100" s="6">
        <v>2</v>
      </c>
      <c r="F100" s="6">
        <v>152</v>
      </c>
      <c r="G100" s="6">
        <v>125</v>
      </c>
      <c r="H100" s="7">
        <v>4.6052631578947366E-2</v>
      </c>
      <c r="I100" s="7">
        <v>1.6E-2</v>
      </c>
      <c r="J100" s="5">
        <v>1</v>
      </c>
      <c r="K100" s="5">
        <v>1</v>
      </c>
      <c r="L100" s="11">
        <v>100</v>
      </c>
    </row>
    <row r="101" spans="1:12" x14ac:dyDescent="0.25">
      <c r="A101" s="10" t="s">
        <v>97</v>
      </c>
      <c r="B101" s="5">
        <v>11.791666666666666</v>
      </c>
      <c r="C101" s="5">
        <v>13.257575757575758</v>
      </c>
      <c r="D101" s="6">
        <v>0</v>
      </c>
      <c r="E101" s="6">
        <v>3</v>
      </c>
      <c r="F101" s="6">
        <v>48</v>
      </c>
      <c r="G101" s="6">
        <v>66</v>
      </c>
      <c r="H101" s="7">
        <v>0</v>
      </c>
      <c r="I101" s="7">
        <v>4.5454545454545456E-2</v>
      </c>
      <c r="J101" s="5">
        <v>0.8756826212656601</v>
      </c>
      <c r="K101" s="5">
        <v>0</v>
      </c>
      <c r="L101" s="11">
        <v>43.784131063283006</v>
      </c>
    </row>
    <row r="102" spans="1:12" x14ac:dyDescent="0.25">
      <c r="A102" s="10" t="s">
        <v>98</v>
      </c>
      <c r="B102" s="5">
        <v>12.551724137931034</v>
      </c>
      <c r="C102" s="5">
        <v>14.387755102040817</v>
      </c>
      <c r="D102" s="6">
        <v>0</v>
      </c>
      <c r="E102" s="6">
        <v>1</v>
      </c>
      <c r="F102" s="6">
        <v>29</v>
      </c>
      <c r="G102" s="6">
        <v>49</v>
      </c>
      <c r="H102" s="7">
        <v>0</v>
      </c>
      <c r="I102" s="7">
        <v>2.0408163265306121E-2</v>
      </c>
      <c r="J102" s="5">
        <v>0.85372280780444032</v>
      </c>
      <c r="K102" s="5">
        <v>0</v>
      </c>
      <c r="L102" s="11">
        <v>42.686140390222015</v>
      </c>
    </row>
    <row r="103" spans="1:12" x14ac:dyDescent="0.25">
      <c r="A103" s="10" t="s">
        <v>99</v>
      </c>
      <c r="B103" s="5">
        <v>16.55</v>
      </c>
      <c r="C103" s="5">
        <v>17.777777777777779</v>
      </c>
      <c r="D103" s="6">
        <v>0</v>
      </c>
      <c r="E103" s="6">
        <v>1</v>
      </c>
      <c r="F103" s="6">
        <v>20</v>
      </c>
      <c r="G103" s="6">
        <v>45</v>
      </c>
      <c r="H103" s="7">
        <v>0</v>
      </c>
      <c r="I103" s="7">
        <v>2.2222222222222223E-2</v>
      </c>
      <c r="J103" s="5">
        <v>0.92581403155421282</v>
      </c>
      <c r="K103" s="5">
        <v>0</v>
      </c>
      <c r="L103" s="11">
        <v>46.290701577710649</v>
      </c>
    </row>
    <row r="104" spans="1:12" x14ac:dyDescent="0.25">
      <c r="A104" s="10" t="s">
        <v>100</v>
      </c>
      <c r="B104" s="5">
        <v>30.564285714285713</v>
      </c>
      <c r="C104" s="5">
        <v>18.282051282051281</v>
      </c>
      <c r="D104" s="6">
        <v>3</v>
      </c>
      <c r="E104" s="6">
        <v>1</v>
      </c>
      <c r="F104" s="6">
        <v>140</v>
      </c>
      <c r="G104" s="6">
        <v>78</v>
      </c>
      <c r="H104" s="7">
        <v>2.1428571428571429E-2</v>
      </c>
      <c r="I104" s="7">
        <v>1.282051282051282E-2</v>
      </c>
      <c r="J104" s="5">
        <v>1</v>
      </c>
      <c r="K104" s="5">
        <v>1</v>
      </c>
      <c r="L104" s="11">
        <v>100</v>
      </c>
    </row>
    <row r="105" spans="1:12" x14ac:dyDescent="0.25">
      <c r="A105" s="10" t="s">
        <v>101</v>
      </c>
      <c r="B105" s="5">
        <v>9.1666666666666661</v>
      </c>
      <c r="C105" s="5">
        <v>10</v>
      </c>
      <c r="D105" s="6">
        <v>0</v>
      </c>
      <c r="E105" s="6">
        <v>0</v>
      </c>
      <c r="F105" s="6">
        <v>18</v>
      </c>
      <c r="G105" s="6">
        <v>44</v>
      </c>
      <c r="H105" s="7">
        <v>0</v>
      </c>
      <c r="I105" s="7">
        <v>0</v>
      </c>
      <c r="J105" s="5">
        <v>0.90909090909090906</v>
      </c>
      <c r="K105" s="5">
        <v>1</v>
      </c>
      <c r="L105" s="11">
        <v>95.454545454545453</v>
      </c>
    </row>
    <row r="106" spans="1:12" x14ac:dyDescent="0.25">
      <c r="A106" s="10" t="s">
        <v>102</v>
      </c>
      <c r="B106" s="5">
        <v>15.08</v>
      </c>
      <c r="C106" s="5">
        <v>16.192307692307693</v>
      </c>
      <c r="D106" s="6">
        <v>0</v>
      </c>
      <c r="E106" s="6">
        <v>1</v>
      </c>
      <c r="F106" s="6">
        <v>125</v>
      </c>
      <c r="G106" s="6">
        <v>52</v>
      </c>
      <c r="H106" s="7">
        <v>0</v>
      </c>
      <c r="I106" s="7">
        <v>1.9230769230769232E-2</v>
      </c>
      <c r="J106" s="5">
        <v>0.92623954295041822</v>
      </c>
      <c r="K106" s="5">
        <v>0</v>
      </c>
      <c r="L106" s="11">
        <v>46.311977147520913</v>
      </c>
    </row>
    <row r="107" spans="1:12" x14ac:dyDescent="0.25">
      <c r="A107" s="10" t="s">
        <v>103</v>
      </c>
      <c r="B107" s="5">
        <v>16.600000000000001</v>
      </c>
      <c r="C107" s="5">
        <v>18.162790697674417</v>
      </c>
      <c r="D107" s="6">
        <v>1</v>
      </c>
      <c r="E107" s="6">
        <v>0</v>
      </c>
      <c r="F107" s="6">
        <v>45</v>
      </c>
      <c r="G107" s="6">
        <v>86</v>
      </c>
      <c r="H107" s="7">
        <v>2.2222222222222223E-2</v>
      </c>
      <c r="I107" s="7">
        <v>0</v>
      </c>
      <c r="J107" s="5">
        <v>0.90585598206780626</v>
      </c>
      <c r="K107" s="5">
        <v>1</v>
      </c>
      <c r="L107" s="11">
        <v>95.292799103390308</v>
      </c>
    </row>
    <row r="108" spans="1:12" x14ac:dyDescent="0.25">
      <c r="A108" s="10" t="s">
        <v>104</v>
      </c>
      <c r="B108" s="5">
        <v>9.9333333333333336</v>
      </c>
      <c r="C108" s="5">
        <v>14.448275862068966</v>
      </c>
      <c r="D108" s="6">
        <v>0</v>
      </c>
      <c r="E108" s="6">
        <v>6</v>
      </c>
      <c r="F108" s="6">
        <v>30</v>
      </c>
      <c r="G108" s="6">
        <v>58</v>
      </c>
      <c r="H108" s="7">
        <v>0</v>
      </c>
      <c r="I108" s="7">
        <v>0.10344827586206896</v>
      </c>
      <c r="J108" s="5">
        <v>0.54547558435547328</v>
      </c>
      <c r="K108" s="5">
        <v>0</v>
      </c>
      <c r="L108" s="11">
        <v>27.273779217773665</v>
      </c>
    </row>
    <row r="109" spans="1:12" ht="30" x14ac:dyDescent="0.25">
      <c r="A109" s="10" t="s">
        <v>105</v>
      </c>
      <c r="B109" s="5">
        <v>12.628571428571428</v>
      </c>
      <c r="C109" s="5">
        <v>12.065789473684211</v>
      </c>
      <c r="D109" s="6">
        <v>0</v>
      </c>
      <c r="E109" s="6">
        <v>1</v>
      </c>
      <c r="F109" s="6">
        <v>35</v>
      </c>
      <c r="G109" s="6">
        <v>76</v>
      </c>
      <c r="H109" s="7">
        <v>0</v>
      </c>
      <c r="I109" s="7">
        <v>1.3157894736842105E-2</v>
      </c>
      <c r="J109" s="5">
        <v>1</v>
      </c>
      <c r="K109" s="5">
        <v>0</v>
      </c>
      <c r="L109" s="11">
        <v>50</v>
      </c>
    </row>
    <row r="110" spans="1:12" x14ac:dyDescent="0.25">
      <c r="A110" s="10" t="s">
        <v>106</v>
      </c>
      <c r="B110" s="5">
        <v>7.3965517241379306</v>
      </c>
      <c r="C110" s="5">
        <v>14.377777777777778</v>
      </c>
      <c r="D110" s="6">
        <v>0</v>
      </c>
      <c r="E110" s="6">
        <v>0</v>
      </c>
      <c r="F110" s="6">
        <v>58</v>
      </c>
      <c r="G110" s="6">
        <v>90</v>
      </c>
      <c r="H110" s="7">
        <v>0</v>
      </c>
      <c r="I110" s="7">
        <v>0</v>
      </c>
      <c r="J110" s="5">
        <v>5.6151256151255935E-2</v>
      </c>
      <c r="K110" s="5">
        <v>1</v>
      </c>
      <c r="L110" s="11">
        <v>52.807562807562803</v>
      </c>
    </row>
    <row r="111" spans="1:12" ht="45" x14ac:dyDescent="0.25">
      <c r="A111" s="10" t="s">
        <v>107</v>
      </c>
      <c r="B111" s="5">
        <v>9.2368421052631575</v>
      </c>
      <c r="C111" s="5">
        <v>10.962962962962964</v>
      </c>
      <c r="D111" s="6">
        <v>0</v>
      </c>
      <c r="E111" s="6">
        <v>0</v>
      </c>
      <c r="F111" s="6">
        <v>38</v>
      </c>
      <c r="G111" s="6">
        <v>54</v>
      </c>
      <c r="H111" s="7">
        <v>0</v>
      </c>
      <c r="I111" s="7">
        <v>0</v>
      </c>
      <c r="J111" s="5">
        <v>0.81312651683022041</v>
      </c>
      <c r="K111" s="5">
        <v>1</v>
      </c>
      <c r="L111" s="11">
        <v>90.65632584151102</v>
      </c>
    </row>
    <row r="112" spans="1:12" x14ac:dyDescent="0.25">
      <c r="A112" s="10" t="s">
        <v>108</v>
      </c>
      <c r="B112" s="5">
        <v>15.381443298969073</v>
      </c>
      <c r="C112" s="5">
        <v>14.13978494623656</v>
      </c>
      <c r="D112" s="6">
        <v>3</v>
      </c>
      <c r="E112" s="6">
        <v>0</v>
      </c>
      <c r="F112" s="6">
        <v>97</v>
      </c>
      <c r="G112" s="6">
        <v>93</v>
      </c>
      <c r="H112" s="7">
        <v>3.0927835051546393E-2</v>
      </c>
      <c r="I112" s="7">
        <v>0</v>
      </c>
      <c r="J112" s="5">
        <v>1</v>
      </c>
      <c r="K112" s="5">
        <v>1</v>
      </c>
      <c r="L112" s="11">
        <v>100</v>
      </c>
    </row>
    <row r="113" spans="1:12" ht="30" x14ac:dyDescent="0.25">
      <c r="A113" s="10" t="s">
        <v>109</v>
      </c>
      <c r="B113" s="5">
        <v>9.9666666666666668</v>
      </c>
      <c r="C113" s="5">
        <v>12.663636363636364</v>
      </c>
      <c r="D113" s="6">
        <v>3</v>
      </c>
      <c r="E113" s="6">
        <v>0</v>
      </c>
      <c r="F113" s="6">
        <v>60</v>
      </c>
      <c r="G113" s="6">
        <v>110</v>
      </c>
      <c r="H113" s="7">
        <v>0.05</v>
      </c>
      <c r="I113" s="7">
        <v>0</v>
      </c>
      <c r="J113" s="5">
        <v>0.72940103374885989</v>
      </c>
      <c r="K113" s="5">
        <v>1</v>
      </c>
      <c r="L113" s="11">
        <v>86.470051687442989</v>
      </c>
    </row>
    <row r="114" spans="1:12" ht="30" x14ac:dyDescent="0.25">
      <c r="A114" s="10" t="s">
        <v>110</v>
      </c>
      <c r="B114" s="5">
        <v>8.15</v>
      </c>
      <c r="C114" s="5">
        <v>10.513761467889909</v>
      </c>
      <c r="D114" s="6">
        <v>1</v>
      </c>
      <c r="E114" s="6">
        <v>3</v>
      </c>
      <c r="F114" s="6">
        <v>100</v>
      </c>
      <c r="G114" s="6">
        <v>109</v>
      </c>
      <c r="H114" s="7">
        <v>0.01</v>
      </c>
      <c r="I114" s="7">
        <v>2.7522935779816515E-2</v>
      </c>
      <c r="J114" s="5">
        <v>0.709967918050318</v>
      </c>
      <c r="K114" s="5">
        <v>0</v>
      </c>
      <c r="L114" s="11">
        <v>35.498395902515902</v>
      </c>
    </row>
    <row r="115" spans="1:12" x14ac:dyDescent="0.25">
      <c r="A115" s="10" t="s">
        <v>111</v>
      </c>
      <c r="B115" s="5">
        <v>14.036363636363637</v>
      </c>
      <c r="C115" s="5">
        <v>16.439393939393938</v>
      </c>
      <c r="D115" s="6">
        <v>0</v>
      </c>
      <c r="E115" s="6">
        <v>1</v>
      </c>
      <c r="F115" s="6">
        <v>110</v>
      </c>
      <c r="G115" s="6">
        <v>66</v>
      </c>
      <c r="H115" s="7">
        <v>0</v>
      </c>
      <c r="I115" s="7">
        <v>1.5151515151515152E-2</v>
      </c>
      <c r="J115" s="5">
        <v>0.82879965457685678</v>
      </c>
      <c r="K115" s="5">
        <v>0</v>
      </c>
      <c r="L115" s="11">
        <v>41.439982728842836</v>
      </c>
    </row>
    <row r="116" spans="1:12" x14ac:dyDescent="0.25">
      <c r="A116" s="10" t="s">
        <v>112</v>
      </c>
      <c r="B116" s="5">
        <v>15.606060606060606</v>
      </c>
      <c r="C116" s="5">
        <v>17.314685314685313</v>
      </c>
      <c r="D116" s="6">
        <v>0</v>
      </c>
      <c r="E116" s="6">
        <v>1</v>
      </c>
      <c r="F116" s="6">
        <v>99</v>
      </c>
      <c r="G116" s="6">
        <v>143</v>
      </c>
      <c r="H116" s="7">
        <v>0</v>
      </c>
      <c r="I116" s="7">
        <v>6.993006993006993E-3</v>
      </c>
      <c r="J116" s="5">
        <v>0.89051530993278571</v>
      </c>
      <c r="K116" s="5">
        <v>0</v>
      </c>
      <c r="L116" s="11">
        <v>44.525765496639295</v>
      </c>
    </row>
    <row r="117" spans="1:12" x14ac:dyDescent="0.25">
      <c r="A117" s="10" t="s">
        <v>113</v>
      </c>
      <c r="B117" s="5">
        <v>5.625</v>
      </c>
      <c r="C117" s="5">
        <v>9.8181818181818183</v>
      </c>
      <c r="D117" s="6">
        <v>0</v>
      </c>
      <c r="E117" s="6">
        <v>0</v>
      </c>
      <c r="F117" s="6">
        <v>48</v>
      </c>
      <c r="G117" s="6">
        <v>77</v>
      </c>
      <c r="H117" s="7">
        <v>0</v>
      </c>
      <c r="I117" s="7">
        <v>0</v>
      </c>
      <c r="J117" s="5">
        <v>0.25454545454545452</v>
      </c>
      <c r="K117" s="5">
        <v>1</v>
      </c>
      <c r="L117" s="11">
        <v>62.72727272727272</v>
      </c>
    </row>
    <row r="118" spans="1:12" x14ac:dyDescent="0.25">
      <c r="A118" s="10" t="s">
        <v>114</v>
      </c>
      <c r="B118" s="5">
        <v>11.209302325581396</v>
      </c>
      <c r="C118" s="5">
        <v>9.7142857142857135</v>
      </c>
      <c r="D118" s="6">
        <v>0</v>
      </c>
      <c r="E118" s="6">
        <v>1</v>
      </c>
      <c r="F118" s="6">
        <v>43</v>
      </c>
      <c r="G118" s="6">
        <v>56</v>
      </c>
      <c r="H118" s="7">
        <v>0</v>
      </c>
      <c r="I118" s="7">
        <v>1.7857142857142856E-2</v>
      </c>
      <c r="J118" s="5">
        <v>1</v>
      </c>
      <c r="K118" s="5">
        <v>0</v>
      </c>
      <c r="L118" s="11">
        <v>50</v>
      </c>
    </row>
    <row r="119" spans="1:12" x14ac:dyDescent="0.25">
      <c r="A119" s="10" t="s">
        <v>115</v>
      </c>
      <c r="B119" s="5">
        <v>12.913580246913581</v>
      </c>
      <c r="C119" s="5">
        <v>11.516949152542374</v>
      </c>
      <c r="D119" s="6">
        <v>2</v>
      </c>
      <c r="E119" s="6">
        <v>4</v>
      </c>
      <c r="F119" s="6">
        <v>81</v>
      </c>
      <c r="G119" s="6">
        <v>118</v>
      </c>
      <c r="H119" s="7">
        <v>2.4691358024691357E-2</v>
      </c>
      <c r="I119" s="7">
        <v>3.3898305084745763E-2</v>
      </c>
      <c r="J119" s="5">
        <v>1</v>
      </c>
      <c r="K119" s="5">
        <v>0.62711864406779649</v>
      </c>
      <c r="L119" s="11">
        <v>81.355932203389827</v>
      </c>
    </row>
    <row r="120" spans="1:12" ht="30" x14ac:dyDescent="0.25">
      <c r="A120" s="10" t="s">
        <v>116</v>
      </c>
      <c r="B120" s="5">
        <v>17.235294117647058</v>
      </c>
      <c r="C120" s="5">
        <v>14.46031746031746</v>
      </c>
      <c r="D120" s="6">
        <v>1</v>
      </c>
      <c r="E120" s="6">
        <v>0</v>
      </c>
      <c r="F120" s="6">
        <v>34</v>
      </c>
      <c r="G120" s="6">
        <v>63</v>
      </c>
      <c r="H120" s="7">
        <v>2.9411764705882353E-2</v>
      </c>
      <c r="I120" s="7">
        <v>0</v>
      </c>
      <c r="J120" s="5">
        <v>1</v>
      </c>
      <c r="K120" s="5">
        <v>1</v>
      </c>
      <c r="L120" s="11">
        <v>100</v>
      </c>
    </row>
    <row r="121" spans="1:12" x14ac:dyDescent="0.25">
      <c r="A121" s="10" t="s">
        <v>117</v>
      </c>
      <c r="B121" s="5">
        <v>9.5737704918032787</v>
      </c>
      <c r="C121" s="5">
        <v>7.9807692307692308</v>
      </c>
      <c r="D121" s="6">
        <v>0</v>
      </c>
      <c r="E121" s="6">
        <v>0</v>
      </c>
      <c r="F121" s="6">
        <v>61</v>
      </c>
      <c r="G121" s="6">
        <v>104</v>
      </c>
      <c r="H121" s="7">
        <v>0</v>
      </c>
      <c r="I121" s="7">
        <v>0</v>
      </c>
      <c r="J121" s="5">
        <v>1</v>
      </c>
      <c r="K121" s="5">
        <v>1</v>
      </c>
      <c r="L121" s="11">
        <v>100</v>
      </c>
    </row>
    <row r="122" spans="1:12" ht="30" x14ac:dyDescent="0.25">
      <c r="A122" s="10" t="s">
        <v>118</v>
      </c>
      <c r="B122" s="5">
        <v>15.543103448275861</v>
      </c>
      <c r="C122" s="5">
        <v>19.328703703703702</v>
      </c>
      <c r="D122" s="6">
        <v>3</v>
      </c>
      <c r="E122" s="6">
        <v>20</v>
      </c>
      <c r="F122" s="6">
        <v>116</v>
      </c>
      <c r="G122" s="6">
        <v>864</v>
      </c>
      <c r="H122" s="7">
        <v>2.5862068965517241E-2</v>
      </c>
      <c r="I122" s="7">
        <v>2.3148148148148147E-2</v>
      </c>
      <c r="J122" s="5">
        <v>0.75644501961750987</v>
      </c>
      <c r="K122" s="5">
        <v>1</v>
      </c>
      <c r="L122" s="11">
        <v>87.822250980875495</v>
      </c>
    </row>
    <row r="123" spans="1:12" ht="30" x14ac:dyDescent="0.25">
      <c r="A123" s="10" t="s">
        <v>119</v>
      </c>
      <c r="B123" s="5">
        <v>10.245283018867925</v>
      </c>
      <c r="C123" s="5">
        <v>7.882352941176471</v>
      </c>
      <c r="D123" s="6">
        <v>1</v>
      </c>
      <c r="E123" s="6">
        <v>4</v>
      </c>
      <c r="F123" s="6">
        <v>53</v>
      </c>
      <c r="G123" s="6">
        <v>68</v>
      </c>
      <c r="H123" s="7">
        <v>1.8867924528301886E-2</v>
      </c>
      <c r="I123" s="7">
        <v>5.8823529411764705E-2</v>
      </c>
      <c r="J123" s="5">
        <v>1</v>
      </c>
      <c r="K123" s="5">
        <v>0</v>
      </c>
      <c r="L123" s="11">
        <v>50</v>
      </c>
    </row>
    <row r="124" spans="1:12" x14ac:dyDescent="0.25">
      <c r="A124" s="10" t="s">
        <v>120</v>
      </c>
      <c r="B124" s="5">
        <v>19.165441176470587</v>
      </c>
      <c r="C124" s="5">
        <v>19.051724137931036</v>
      </c>
      <c r="D124" s="6">
        <v>1</v>
      </c>
      <c r="E124" s="6">
        <v>1</v>
      </c>
      <c r="F124" s="6">
        <v>272</v>
      </c>
      <c r="G124" s="6">
        <v>232</v>
      </c>
      <c r="H124" s="7">
        <v>3.6764705882352941E-3</v>
      </c>
      <c r="I124" s="7">
        <v>4.3103448275862068E-3</v>
      </c>
      <c r="J124" s="5">
        <v>1</v>
      </c>
      <c r="K124" s="5">
        <v>0.82758620689655171</v>
      </c>
      <c r="L124" s="11">
        <v>91.379310344827587</v>
      </c>
    </row>
    <row r="125" spans="1:12" ht="30" x14ac:dyDescent="0.25">
      <c r="A125" s="10" t="s">
        <v>121</v>
      </c>
      <c r="B125" s="5">
        <v>15.442307692307692</v>
      </c>
      <c r="C125" s="5">
        <v>11.564102564102564</v>
      </c>
      <c r="D125" s="6">
        <v>1</v>
      </c>
      <c r="E125" s="6">
        <v>2</v>
      </c>
      <c r="F125" s="6">
        <v>52</v>
      </c>
      <c r="G125" s="6">
        <v>78</v>
      </c>
      <c r="H125" s="7">
        <v>1.9230769230769232E-2</v>
      </c>
      <c r="I125" s="7">
        <v>2.564102564102564E-2</v>
      </c>
      <c r="J125" s="5">
        <v>1</v>
      </c>
      <c r="K125" s="5">
        <v>0.66666666666666674</v>
      </c>
      <c r="L125" s="11">
        <v>83.333333333333343</v>
      </c>
    </row>
    <row r="126" spans="1:12" ht="30" x14ac:dyDescent="0.25">
      <c r="A126" s="10" t="s">
        <v>122</v>
      </c>
      <c r="B126" s="5">
        <v>12.108108108108109</v>
      </c>
      <c r="C126" s="5">
        <v>9.6271186440677958</v>
      </c>
      <c r="D126" s="6">
        <v>0</v>
      </c>
      <c r="E126" s="6">
        <v>1</v>
      </c>
      <c r="F126" s="6">
        <v>37</v>
      </c>
      <c r="G126" s="6">
        <v>59</v>
      </c>
      <c r="H126" s="7">
        <v>0</v>
      </c>
      <c r="I126" s="7">
        <v>1.6949152542372881E-2</v>
      </c>
      <c r="J126" s="5">
        <v>1</v>
      </c>
      <c r="K126" s="5">
        <v>0</v>
      </c>
      <c r="L126" s="11">
        <v>50</v>
      </c>
    </row>
    <row r="127" spans="1:12" ht="30" x14ac:dyDescent="0.25">
      <c r="A127" s="10" t="s">
        <v>123</v>
      </c>
      <c r="B127" s="5">
        <v>1.0625</v>
      </c>
      <c r="C127" s="5">
        <v>1.8363636363636364</v>
      </c>
      <c r="D127" s="6">
        <v>0</v>
      </c>
      <c r="E127" s="6">
        <v>0</v>
      </c>
      <c r="F127" s="6">
        <v>32</v>
      </c>
      <c r="G127" s="6">
        <v>55</v>
      </c>
      <c r="H127" s="7">
        <v>0</v>
      </c>
      <c r="I127" s="7">
        <v>0</v>
      </c>
      <c r="J127" s="5">
        <v>0.27165775401069514</v>
      </c>
      <c r="K127" s="5">
        <v>1</v>
      </c>
      <c r="L127" s="11">
        <v>63.582887700534755</v>
      </c>
    </row>
    <row r="128" spans="1:12" x14ac:dyDescent="0.25">
      <c r="A128" s="10" t="s">
        <v>124</v>
      </c>
      <c r="B128" s="5">
        <v>8.6547884187082413</v>
      </c>
      <c r="C128" s="5">
        <v>9.7464387464387467</v>
      </c>
      <c r="D128" s="6">
        <v>4</v>
      </c>
      <c r="E128" s="6">
        <v>3</v>
      </c>
      <c r="F128" s="6">
        <v>449</v>
      </c>
      <c r="G128" s="6">
        <v>351</v>
      </c>
      <c r="H128" s="7">
        <v>8.9086859688195987E-3</v>
      </c>
      <c r="I128" s="7">
        <v>8.5470085470085479E-3</v>
      </c>
      <c r="J128" s="5">
        <v>0.87386747371307338</v>
      </c>
      <c r="K128" s="5">
        <v>1</v>
      </c>
      <c r="L128" s="11">
        <v>93.693373685653668</v>
      </c>
    </row>
    <row r="129" spans="1:12" x14ac:dyDescent="0.25">
      <c r="A129" s="10" t="s">
        <v>125</v>
      </c>
      <c r="B129" s="5">
        <v>8.7803921568627459</v>
      </c>
      <c r="C129" s="5">
        <v>10.797202797202797</v>
      </c>
      <c r="D129" s="6">
        <v>0</v>
      </c>
      <c r="E129" s="6">
        <v>0</v>
      </c>
      <c r="F129" s="6">
        <v>255</v>
      </c>
      <c r="G129" s="6">
        <v>143</v>
      </c>
      <c r="H129" s="7">
        <v>0</v>
      </c>
      <c r="I129" s="7">
        <v>0</v>
      </c>
      <c r="J129" s="5">
        <v>0.77030517495010586</v>
      </c>
      <c r="K129" s="5">
        <v>1</v>
      </c>
      <c r="L129" s="11">
        <v>88.5152587475053</v>
      </c>
    </row>
    <row r="130" spans="1:12" x14ac:dyDescent="0.25">
      <c r="A130" s="10" t="s">
        <v>126</v>
      </c>
      <c r="B130" s="5">
        <v>9.8195488721804516</v>
      </c>
      <c r="C130" s="5">
        <v>7.7203389830508478</v>
      </c>
      <c r="D130" s="6">
        <v>1</v>
      </c>
      <c r="E130" s="6">
        <v>2</v>
      </c>
      <c r="F130" s="6">
        <v>266</v>
      </c>
      <c r="G130" s="6">
        <v>236</v>
      </c>
      <c r="H130" s="7">
        <v>3.7593984962406013E-3</v>
      </c>
      <c r="I130" s="7">
        <v>8.4745762711864406E-3</v>
      </c>
      <c r="J130" s="5">
        <v>1</v>
      </c>
      <c r="K130" s="5">
        <v>0</v>
      </c>
      <c r="L130" s="11">
        <v>50</v>
      </c>
    </row>
    <row r="131" spans="1:12" x14ac:dyDescent="0.25">
      <c r="A131" s="10" t="s">
        <v>127</v>
      </c>
      <c r="B131" s="5">
        <v>12.961538461538462</v>
      </c>
      <c r="C131" s="5">
        <v>11.157142857142857</v>
      </c>
      <c r="D131" s="6">
        <v>0</v>
      </c>
      <c r="E131" s="6">
        <v>0</v>
      </c>
      <c r="F131" s="6">
        <v>208</v>
      </c>
      <c r="G131" s="6">
        <v>140</v>
      </c>
      <c r="H131" s="7">
        <v>0</v>
      </c>
      <c r="I131" s="7">
        <v>0</v>
      </c>
      <c r="J131" s="5">
        <v>1</v>
      </c>
      <c r="K131" s="5">
        <v>1</v>
      </c>
      <c r="L131" s="11">
        <v>100</v>
      </c>
    </row>
    <row r="132" spans="1:12" ht="30" x14ac:dyDescent="0.25">
      <c r="A132" s="10" t="s">
        <v>128</v>
      </c>
      <c r="B132" s="5">
        <v>15.379746835443038</v>
      </c>
      <c r="C132" s="5">
        <v>10.323529411764707</v>
      </c>
      <c r="D132" s="6">
        <v>1</v>
      </c>
      <c r="E132" s="6">
        <v>1</v>
      </c>
      <c r="F132" s="6">
        <v>158</v>
      </c>
      <c r="G132" s="6">
        <v>102</v>
      </c>
      <c r="H132" s="7">
        <v>6.3291139240506328E-3</v>
      </c>
      <c r="I132" s="7">
        <v>9.8039215686274508E-3</v>
      </c>
      <c r="J132" s="5">
        <v>1</v>
      </c>
      <c r="K132" s="5">
        <v>0.4509803921568627</v>
      </c>
      <c r="L132" s="11">
        <v>72.549019607843135</v>
      </c>
    </row>
    <row r="133" spans="1:12" ht="30" x14ac:dyDescent="0.25">
      <c r="A133" s="10" t="s">
        <v>129</v>
      </c>
      <c r="B133" s="5">
        <v>26.834482758620691</v>
      </c>
      <c r="C133" s="5">
        <v>12.04</v>
      </c>
      <c r="D133" s="6">
        <v>0</v>
      </c>
      <c r="E133" s="6">
        <v>1</v>
      </c>
      <c r="F133" s="6">
        <v>145</v>
      </c>
      <c r="G133" s="6">
        <v>50</v>
      </c>
      <c r="H133" s="7">
        <v>0</v>
      </c>
      <c r="I133" s="7">
        <v>0.02</v>
      </c>
      <c r="J133" s="5">
        <v>1</v>
      </c>
      <c r="K133" s="5">
        <v>0</v>
      </c>
      <c r="L133" s="11">
        <v>50</v>
      </c>
    </row>
    <row r="134" spans="1:12" ht="30" x14ac:dyDescent="0.25">
      <c r="A134" s="10" t="s">
        <v>256</v>
      </c>
      <c r="B134" s="5">
        <v>0</v>
      </c>
      <c r="C134" s="5">
        <v>13.23</v>
      </c>
      <c r="D134" s="6">
        <v>0</v>
      </c>
      <c r="E134" s="6">
        <v>0</v>
      </c>
      <c r="F134" s="6">
        <v>0</v>
      </c>
      <c r="G134" s="6">
        <v>61</v>
      </c>
      <c r="H134" s="7">
        <v>1.6402001150743199E-2</v>
      </c>
      <c r="I134" s="7">
        <v>2.0620739275660761E-2</v>
      </c>
      <c r="J134" s="5">
        <v>0.86207445043205855</v>
      </c>
      <c r="K134" s="5">
        <v>0.58693923253910885</v>
      </c>
      <c r="L134" s="11">
        <v>72.450684148558395</v>
      </c>
    </row>
    <row r="135" spans="1:12" ht="30" x14ac:dyDescent="0.25">
      <c r="A135" s="10" t="s">
        <v>130</v>
      </c>
      <c r="B135" s="5">
        <v>23.089743589743591</v>
      </c>
      <c r="C135" s="5">
        <v>23.408163265306122</v>
      </c>
      <c r="D135" s="6">
        <v>1</v>
      </c>
      <c r="E135" s="6">
        <v>0</v>
      </c>
      <c r="F135" s="6">
        <v>156</v>
      </c>
      <c r="G135" s="6">
        <v>98</v>
      </c>
      <c r="H135" s="7">
        <v>6.41025641025641E-3</v>
      </c>
      <c r="I135" s="7">
        <v>0</v>
      </c>
      <c r="J135" s="5">
        <v>0.98620947546147841</v>
      </c>
      <c r="K135" s="5">
        <v>1</v>
      </c>
      <c r="L135" s="11">
        <v>99.310473773073909</v>
      </c>
    </row>
    <row r="136" spans="1:12" ht="30" x14ac:dyDescent="0.25">
      <c r="A136" s="10" t="s">
        <v>131</v>
      </c>
      <c r="B136" s="5">
        <v>13.338582677165354</v>
      </c>
      <c r="C136" s="5">
        <v>13.24</v>
      </c>
      <c r="D136" s="6">
        <v>5</v>
      </c>
      <c r="E136" s="6">
        <v>1</v>
      </c>
      <c r="F136" s="6">
        <v>254</v>
      </c>
      <c r="G136" s="6">
        <v>150</v>
      </c>
      <c r="H136" s="7">
        <v>1.968503937007874E-2</v>
      </c>
      <c r="I136" s="7">
        <v>6.6666666666666671E-3</v>
      </c>
      <c r="J136" s="5">
        <v>1</v>
      </c>
      <c r="K136" s="5">
        <v>1</v>
      </c>
      <c r="L136" s="11">
        <v>100</v>
      </c>
    </row>
    <row r="137" spans="1:12" x14ac:dyDescent="0.25">
      <c r="A137" s="10" t="s">
        <v>132</v>
      </c>
      <c r="B137" s="5">
        <v>9.8000000000000007</v>
      </c>
      <c r="C137" s="5">
        <v>9.3684210526315788</v>
      </c>
      <c r="D137" s="6">
        <v>3</v>
      </c>
      <c r="E137" s="6">
        <v>0</v>
      </c>
      <c r="F137" s="6">
        <v>75</v>
      </c>
      <c r="G137" s="6">
        <v>57</v>
      </c>
      <c r="H137" s="7">
        <v>0.04</v>
      </c>
      <c r="I137" s="7">
        <v>0</v>
      </c>
      <c r="J137" s="5">
        <v>1</v>
      </c>
      <c r="K137" s="5">
        <v>1</v>
      </c>
      <c r="L137" s="11">
        <v>100</v>
      </c>
    </row>
    <row r="138" spans="1:12" ht="30" x14ac:dyDescent="0.25">
      <c r="A138" s="10" t="s">
        <v>133</v>
      </c>
      <c r="B138" s="5">
        <v>8.4250000000000007</v>
      </c>
      <c r="C138" s="5">
        <v>8.4927536231884062</v>
      </c>
      <c r="D138" s="6">
        <v>0</v>
      </c>
      <c r="E138" s="6">
        <v>0</v>
      </c>
      <c r="F138" s="6">
        <v>40</v>
      </c>
      <c r="G138" s="6">
        <v>69</v>
      </c>
      <c r="H138" s="7">
        <v>0</v>
      </c>
      <c r="I138" s="7">
        <v>0</v>
      </c>
      <c r="J138" s="5">
        <v>0.99195802692125756</v>
      </c>
      <c r="K138" s="5">
        <v>1</v>
      </c>
      <c r="L138" s="11">
        <v>99.597901346062883</v>
      </c>
    </row>
    <row r="139" spans="1:12" ht="30" x14ac:dyDescent="0.25">
      <c r="A139" s="10" t="s">
        <v>134</v>
      </c>
      <c r="B139" s="5">
        <v>22.350553505535057</v>
      </c>
      <c r="C139" s="5">
        <v>27.98705501618123</v>
      </c>
      <c r="D139" s="6">
        <v>4</v>
      </c>
      <c r="E139" s="6">
        <v>10</v>
      </c>
      <c r="F139" s="6">
        <v>271</v>
      </c>
      <c r="G139" s="6">
        <v>309</v>
      </c>
      <c r="H139" s="7">
        <v>1.4760147601476014E-2</v>
      </c>
      <c r="I139" s="7">
        <v>3.2362459546925564E-2</v>
      </c>
      <c r="J139" s="5">
        <v>0.74781378415302746</v>
      </c>
      <c r="K139" s="5">
        <v>0</v>
      </c>
      <c r="L139" s="11">
        <v>37.39068920765137</v>
      </c>
    </row>
    <row r="140" spans="1:12" x14ac:dyDescent="0.25">
      <c r="A140" s="10" t="s">
        <v>135</v>
      </c>
      <c r="B140" s="5">
        <v>7.98</v>
      </c>
      <c r="C140" s="5">
        <v>12.154929577464788</v>
      </c>
      <c r="D140" s="6">
        <v>1</v>
      </c>
      <c r="E140" s="6">
        <v>1</v>
      </c>
      <c r="F140" s="6">
        <v>50</v>
      </c>
      <c r="G140" s="6">
        <v>71</v>
      </c>
      <c r="H140" s="7">
        <v>0.02</v>
      </c>
      <c r="I140" s="7">
        <v>1.4084507042253521E-2</v>
      </c>
      <c r="J140" s="5">
        <v>0.47682586748561562</v>
      </c>
      <c r="K140" s="5">
        <v>1</v>
      </c>
      <c r="L140" s="11">
        <v>73.841293374280781</v>
      </c>
    </row>
    <row r="141" spans="1:12" ht="30" x14ac:dyDescent="0.25">
      <c r="A141" s="10" t="s">
        <v>136</v>
      </c>
      <c r="B141" s="5">
        <v>7.4680851063829783</v>
      </c>
      <c r="C141" s="5">
        <v>10.666666666666666</v>
      </c>
      <c r="D141" s="6">
        <v>1</v>
      </c>
      <c r="E141" s="6">
        <v>0</v>
      </c>
      <c r="F141" s="6">
        <v>47</v>
      </c>
      <c r="G141" s="6">
        <v>54</v>
      </c>
      <c r="H141" s="7">
        <v>2.1276595744680851E-2</v>
      </c>
      <c r="I141" s="7">
        <v>0</v>
      </c>
      <c r="J141" s="5">
        <v>0.57169990503323831</v>
      </c>
      <c r="K141" s="5">
        <v>1</v>
      </c>
      <c r="L141" s="11">
        <v>78.584995251661923</v>
      </c>
    </row>
    <row r="142" spans="1:12" x14ac:dyDescent="0.25">
      <c r="A142" s="10" t="s">
        <v>137</v>
      </c>
      <c r="B142" s="5">
        <v>7.333333333333333</v>
      </c>
      <c r="C142" s="5">
        <v>11.906976744186046</v>
      </c>
      <c r="D142" s="6">
        <v>0</v>
      </c>
      <c r="E142" s="6">
        <v>1</v>
      </c>
      <c r="F142" s="6">
        <v>36</v>
      </c>
      <c r="G142" s="6">
        <v>43</v>
      </c>
      <c r="H142" s="7">
        <v>0</v>
      </c>
      <c r="I142" s="7">
        <v>2.3255813953488372E-2</v>
      </c>
      <c r="J142" s="5">
        <v>0.37632135306553904</v>
      </c>
      <c r="K142" s="5">
        <v>0</v>
      </c>
      <c r="L142" s="11">
        <v>18.816067653276946</v>
      </c>
    </row>
    <row r="143" spans="1:12" ht="30" x14ac:dyDescent="0.25">
      <c r="A143" s="10" t="s">
        <v>138</v>
      </c>
      <c r="B143" s="5">
        <v>12.294736842105262</v>
      </c>
      <c r="C143" s="5">
        <v>13.309178743961352</v>
      </c>
      <c r="D143" s="6">
        <v>2</v>
      </c>
      <c r="E143" s="6">
        <v>3</v>
      </c>
      <c r="F143" s="6">
        <v>190</v>
      </c>
      <c r="G143" s="6">
        <v>207</v>
      </c>
      <c r="H143" s="7">
        <v>1.0526315789473684E-2</v>
      </c>
      <c r="I143" s="7">
        <v>1.4492753623188406E-2</v>
      </c>
      <c r="J143" s="5">
        <v>0.91748974257163651</v>
      </c>
      <c r="K143" s="5">
        <v>0.62318840579710133</v>
      </c>
      <c r="L143" s="11">
        <v>77.033907418436883</v>
      </c>
    </row>
    <row r="144" spans="1:12" ht="30" x14ac:dyDescent="0.25">
      <c r="A144" s="10" t="s">
        <v>139</v>
      </c>
      <c r="B144" s="5">
        <v>17.151032942490229</v>
      </c>
      <c r="C144" s="5">
        <v>15.624716553287982</v>
      </c>
      <c r="D144" s="6">
        <v>48</v>
      </c>
      <c r="E144" s="6">
        <v>72</v>
      </c>
      <c r="F144" s="6">
        <v>3582</v>
      </c>
      <c r="G144" s="6">
        <v>4410</v>
      </c>
      <c r="H144" s="7">
        <v>1.340033500837521E-2</v>
      </c>
      <c r="I144" s="7">
        <v>1.6326530612244899E-2</v>
      </c>
      <c r="J144" s="5">
        <v>1</v>
      </c>
      <c r="K144" s="5">
        <v>0.78163265306122442</v>
      </c>
      <c r="L144" s="11">
        <v>89.08163265306122</v>
      </c>
    </row>
    <row r="145" spans="1:12" ht="30" x14ac:dyDescent="0.25">
      <c r="A145" s="10" t="s">
        <v>140</v>
      </c>
      <c r="B145" s="5">
        <v>8.8307692307692314</v>
      </c>
      <c r="C145" s="5">
        <v>11.564705882352941</v>
      </c>
      <c r="D145" s="6">
        <v>3</v>
      </c>
      <c r="E145" s="6">
        <v>2</v>
      </c>
      <c r="F145" s="6">
        <v>65</v>
      </c>
      <c r="G145" s="6">
        <v>85</v>
      </c>
      <c r="H145" s="7">
        <v>4.6153846153846156E-2</v>
      </c>
      <c r="I145" s="7">
        <v>2.3529411764705882E-2</v>
      </c>
      <c r="J145" s="5">
        <v>0.69040787046525942</v>
      </c>
      <c r="K145" s="5">
        <v>1</v>
      </c>
      <c r="L145" s="11">
        <v>84.520393523262968</v>
      </c>
    </row>
    <row r="146" spans="1:12" ht="30" x14ac:dyDescent="0.25">
      <c r="A146" s="10" t="s">
        <v>141</v>
      </c>
      <c r="B146" s="5">
        <v>8.2222222222222214</v>
      </c>
      <c r="C146" s="5">
        <v>9.2936148818501767</v>
      </c>
      <c r="D146" s="6">
        <v>9</v>
      </c>
      <c r="E146" s="6">
        <v>38</v>
      </c>
      <c r="F146" s="6">
        <v>1359</v>
      </c>
      <c r="G146" s="6">
        <v>1989</v>
      </c>
      <c r="H146" s="7">
        <v>6.6225165562913907E-3</v>
      </c>
      <c r="I146" s="7">
        <v>1.9105077928607342E-2</v>
      </c>
      <c r="J146" s="5">
        <v>0.86969548734254598</v>
      </c>
      <c r="K146" s="5">
        <v>0</v>
      </c>
      <c r="L146" s="11">
        <v>43.484774367127301</v>
      </c>
    </row>
    <row r="147" spans="1:12" x14ac:dyDescent="0.25">
      <c r="A147" s="10" t="s">
        <v>142</v>
      </c>
      <c r="B147" s="5">
        <v>15.507246376811594</v>
      </c>
      <c r="C147" s="5">
        <v>14.484375</v>
      </c>
      <c r="D147" s="6">
        <v>12</v>
      </c>
      <c r="E147" s="6">
        <v>20</v>
      </c>
      <c r="F147" s="6">
        <v>276</v>
      </c>
      <c r="G147" s="6">
        <v>192</v>
      </c>
      <c r="H147" s="7">
        <v>4.3478260869565216E-2</v>
      </c>
      <c r="I147" s="7">
        <v>0.10416666666666667</v>
      </c>
      <c r="J147" s="5">
        <v>1</v>
      </c>
      <c r="K147" s="5">
        <v>0</v>
      </c>
      <c r="L147" s="11">
        <v>50</v>
      </c>
    </row>
    <row r="148" spans="1:12" x14ac:dyDescent="0.25">
      <c r="A148" s="10" t="s">
        <v>143</v>
      </c>
      <c r="B148" s="5">
        <v>11.850931677018634</v>
      </c>
      <c r="C148" s="5">
        <v>13.724324324324325</v>
      </c>
      <c r="D148" s="6">
        <v>2</v>
      </c>
      <c r="E148" s="6">
        <v>2</v>
      </c>
      <c r="F148" s="6">
        <v>161</v>
      </c>
      <c r="G148" s="6">
        <v>185</v>
      </c>
      <c r="H148" s="7">
        <v>1.2422360248447204E-2</v>
      </c>
      <c r="I148" s="7">
        <v>1.0810810810810811E-2</v>
      </c>
      <c r="J148" s="5">
        <v>0.84192022210890138</v>
      </c>
      <c r="K148" s="5">
        <v>1</v>
      </c>
      <c r="L148" s="11">
        <v>92.096011105445072</v>
      </c>
    </row>
    <row r="149" spans="1:12" ht="30" x14ac:dyDescent="0.25">
      <c r="A149" s="10" t="s">
        <v>144</v>
      </c>
      <c r="B149" s="5">
        <v>10.889140271493213</v>
      </c>
      <c r="C149" s="5">
        <v>12.878888888888889</v>
      </c>
      <c r="D149" s="6">
        <v>1</v>
      </c>
      <c r="E149" s="6">
        <v>4</v>
      </c>
      <c r="F149" s="6">
        <v>1326</v>
      </c>
      <c r="G149" s="6">
        <v>900</v>
      </c>
      <c r="H149" s="7">
        <v>7.5414781297134241E-4</v>
      </c>
      <c r="I149" s="7">
        <v>4.4444444444444444E-3</v>
      </c>
      <c r="J149" s="5">
        <v>0.81727220259944133</v>
      </c>
      <c r="K149" s="5">
        <v>0</v>
      </c>
      <c r="L149" s="11">
        <v>40.863610129972059</v>
      </c>
    </row>
    <row r="150" spans="1:12" x14ac:dyDescent="0.25">
      <c r="A150" s="10" t="s">
        <v>145</v>
      </c>
      <c r="B150" s="5">
        <v>17.674342105263158</v>
      </c>
      <c r="C150" s="5">
        <v>12.620689655172415</v>
      </c>
      <c r="D150" s="6">
        <v>0</v>
      </c>
      <c r="E150" s="6">
        <v>1</v>
      </c>
      <c r="F150" s="6">
        <v>304</v>
      </c>
      <c r="G150" s="6">
        <v>87</v>
      </c>
      <c r="H150" s="7">
        <v>0</v>
      </c>
      <c r="I150" s="7">
        <v>1.1494252873563218E-2</v>
      </c>
      <c r="J150" s="5">
        <v>1</v>
      </c>
      <c r="K150" s="5">
        <v>0</v>
      </c>
      <c r="L150" s="11">
        <v>50</v>
      </c>
    </row>
    <row r="151" spans="1:12" x14ac:dyDescent="0.25">
      <c r="A151" s="10" t="s">
        <v>146</v>
      </c>
      <c r="B151" s="5">
        <v>12.214285714285714</v>
      </c>
      <c r="C151" s="5">
        <v>13.379310344827585</v>
      </c>
      <c r="D151" s="6">
        <v>3</v>
      </c>
      <c r="E151" s="6">
        <v>1</v>
      </c>
      <c r="F151" s="6">
        <v>56</v>
      </c>
      <c r="G151" s="6">
        <v>87</v>
      </c>
      <c r="H151" s="7">
        <v>5.3571428571428568E-2</v>
      </c>
      <c r="I151" s="7">
        <v>1.1494252873563218E-2</v>
      </c>
      <c r="J151" s="5">
        <v>0.90461786650534382</v>
      </c>
      <c r="K151" s="5">
        <v>1</v>
      </c>
      <c r="L151" s="11">
        <v>95.230893325267203</v>
      </c>
    </row>
    <row r="152" spans="1:12" x14ac:dyDescent="0.25">
      <c r="A152" s="10" t="s">
        <v>147</v>
      </c>
      <c r="B152" s="5">
        <v>9.3759398496240607</v>
      </c>
      <c r="C152" s="5">
        <v>9.8300970873786415</v>
      </c>
      <c r="D152" s="6">
        <v>0</v>
      </c>
      <c r="E152" s="6">
        <v>3</v>
      </c>
      <c r="F152" s="6">
        <v>133</v>
      </c>
      <c r="G152" s="6">
        <v>206</v>
      </c>
      <c r="H152" s="7">
        <v>0</v>
      </c>
      <c r="I152" s="7">
        <v>1.4563106796116505E-2</v>
      </c>
      <c r="J152" s="5">
        <v>0.95156141730444332</v>
      </c>
      <c r="K152" s="5">
        <v>0</v>
      </c>
      <c r="L152" s="11">
        <v>47.578070865222166</v>
      </c>
    </row>
    <row r="153" spans="1:12" x14ac:dyDescent="0.25">
      <c r="A153" s="10" t="s">
        <v>148</v>
      </c>
      <c r="B153" s="5">
        <v>15.725228390723823</v>
      </c>
      <c r="C153" s="5">
        <v>10.633416830679311</v>
      </c>
      <c r="D153" s="6">
        <v>749</v>
      </c>
      <c r="E153" s="6">
        <v>894</v>
      </c>
      <c r="F153" s="6">
        <v>29883</v>
      </c>
      <c r="G153" s="6">
        <v>33534</v>
      </c>
      <c r="H153" s="7">
        <v>2.5064417896462871E-2</v>
      </c>
      <c r="I153" s="7">
        <v>2.6659509751297192E-2</v>
      </c>
      <c r="J153" s="5">
        <v>1</v>
      </c>
      <c r="K153" s="5">
        <v>0.93636030721226438</v>
      </c>
      <c r="L153" s="11">
        <v>96.818015360613217</v>
      </c>
    </row>
    <row r="154" spans="1:12" ht="30" x14ac:dyDescent="0.25">
      <c r="A154" s="10" t="s">
        <v>149</v>
      </c>
      <c r="B154" s="5">
        <v>18.79111111111111</v>
      </c>
      <c r="C154" s="5">
        <v>18.80064829821718</v>
      </c>
      <c r="D154" s="6">
        <v>6</v>
      </c>
      <c r="E154" s="6">
        <v>11</v>
      </c>
      <c r="F154" s="6">
        <v>450</v>
      </c>
      <c r="G154" s="6">
        <v>617</v>
      </c>
      <c r="H154" s="7">
        <v>1.3333333333333334E-2</v>
      </c>
      <c r="I154" s="7">
        <v>1.7828200972447326E-2</v>
      </c>
      <c r="J154" s="5">
        <v>0.99949246284322002</v>
      </c>
      <c r="K154" s="5">
        <v>0.66288492706645052</v>
      </c>
      <c r="L154" s="11">
        <v>83.118869495483523</v>
      </c>
    </row>
    <row r="155" spans="1:12" ht="30" x14ac:dyDescent="0.25">
      <c r="A155" s="10" t="s">
        <v>150</v>
      </c>
      <c r="B155" s="5">
        <v>8.3571428571428577</v>
      </c>
      <c r="C155" s="5">
        <v>10.191176470588236</v>
      </c>
      <c r="D155" s="6">
        <v>0</v>
      </c>
      <c r="E155" s="6">
        <v>0</v>
      </c>
      <c r="F155" s="6">
        <v>42</v>
      </c>
      <c r="G155" s="6">
        <v>68</v>
      </c>
      <c r="H155" s="7">
        <v>0</v>
      </c>
      <c r="I155" s="7">
        <v>0</v>
      </c>
      <c r="J155" s="5">
        <v>0.78054298642533948</v>
      </c>
      <c r="K155" s="5">
        <v>1</v>
      </c>
      <c r="L155" s="11">
        <v>89.027149321266975</v>
      </c>
    </row>
    <row r="156" spans="1:12" x14ac:dyDescent="0.25">
      <c r="A156" s="10" t="s">
        <v>151</v>
      </c>
      <c r="B156" s="5">
        <v>10.881516587677725</v>
      </c>
      <c r="C156" s="5">
        <v>11.525510204081632</v>
      </c>
      <c r="D156" s="6">
        <v>1</v>
      </c>
      <c r="E156" s="6">
        <v>5</v>
      </c>
      <c r="F156" s="6">
        <v>211</v>
      </c>
      <c r="G156" s="6">
        <v>196</v>
      </c>
      <c r="H156" s="7">
        <v>4.7393364928909956E-3</v>
      </c>
      <c r="I156" s="7">
        <v>2.5510204081632654E-2</v>
      </c>
      <c r="J156" s="5">
        <v>0.94081765981653986</v>
      </c>
      <c r="K156" s="5">
        <v>0</v>
      </c>
      <c r="L156" s="11">
        <v>47.040882990826994</v>
      </c>
    </row>
    <row r="157" spans="1:12" ht="30" x14ac:dyDescent="0.25">
      <c r="A157" s="10" t="s">
        <v>152</v>
      </c>
      <c r="B157" s="5">
        <v>6.3463687150837993</v>
      </c>
      <c r="C157" s="5">
        <v>9.1302235179786209</v>
      </c>
      <c r="D157" s="6">
        <v>0</v>
      </c>
      <c r="E157" s="6">
        <v>3</v>
      </c>
      <c r="F157" s="6">
        <v>716</v>
      </c>
      <c r="G157" s="6">
        <v>1029</v>
      </c>
      <c r="H157" s="7">
        <v>0</v>
      </c>
      <c r="I157" s="7">
        <v>2.9154518950437317E-3</v>
      </c>
      <c r="J157" s="5">
        <v>0.56134682243118572</v>
      </c>
      <c r="K157" s="5">
        <v>0</v>
      </c>
      <c r="L157" s="11">
        <v>28.067341121559288</v>
      </c>
    </row>
    <row r="158" spans="1:12" ht="30" x14ac:dyDescent="0.25">
      <c r="A158" s="10" t="s">
        <v>153</v>
      </c>
      <c r="B158" s="5">
        <v>8.5500982318271124</v>
      </c>
      <c r="C158" s="5">
        <v>8.7574750830564785</v>
      </c>
      <c r="D158" s="6">
        <v>4</v>
      </c>
      <c r="E158" s="6">
        <v>7</v>
      </c>
      <c r="F158" s="6">
        <v>509</v>
      </c>
      <c r="G158" s="6">
        <v>602</v>
      </c>
      <c r="H158" s="7">
        <v>7.8585461689587421E-3</v>
      </c>
      <c r="I158" s="7">
        <v>1.1627906976744186E-2</v>
      </c>
      <c r="J158" s="5">
        <v>0.97574567617744778</v>
      </c>
      <c r="K158" s="5">
        <v>0.52034883720930225</v>
      </c>
      <c r="L158" s="11">
        <v>74.804725669337486</v>
      </c>
    </row>
    <row r="159" spans="1:12" x14ac:dyDescent="0.25">
      <c r="A159" s="10" t="s">
        <v>154</v>
      </c>
      <c r="B159" s="5">
        <v>8.3218390804597693</v>
      </c>
      <c r="C159" s="5">
        <v>10.454545454545455</v>
      </c>
      <c r="D159" s="6">
        <v>1</v>
      </c>
      <c r="E159" s="6">
        <v>1</v>
      </c>
      <c r="F159" s="6">
        <v>87</v>
      </c>
      <c r="G159" s="6">
        <v>88</v>
      </c>
      <c r="H159" s="7">
        <v>1.1494252873563218E-2</v>
      </c>
      <c r="I159" s="7">
        <v>1.1363636363636364E-2</v>
      </c>
      <c r="J159" s="5">
        <v>0.74372174786539413</v>
      </c>
      <c r="K159" s="5">
        <v>1</v>
      </c>
      <c r="L159" s="11">
        <v>87.186087393269702</v>
      </c>
    </row>
    <row r="160" spans="1:12" x14ac:dyDescent="0.25">
      <c r="A160" s="10" t="s">
        <v>155</v>
      </c>
      <c r="B160" s="5">
        <v>18.541899441340782</v>
      </c>
      <c r="C160" s="5">
        <v>21.63785046728972</v>
      </c>
      <c r="D160" s="6">
        <v>1</v>
      </c>
      <c r="E160" s="6">
        <v>19</v>
      </c>
      <c r="F160" s="6">
        <v>358</v>
      </c>
      <c r="G160" s="6">
        <v>428</v>
      </c>
      <c r="H160" s="7">
        <v>2.7932960893854749E-3</v>
      </c>
      <c r="I160" s="7">
        <v>4.4392523364485979E-2</v>
      </c>
      <c r="J160" s="5">
        <v>0.8330294565697921</v>
      </c>
      <c r="K160" s="5">
        <v>0</v>
      </c>
      <c r="L160" s="11">
        <v>41.651472828489602</v>
      </c>
    </row>
    <row r="161" spans="1:12" ht="45" x14ac:dyDescent="0.25">
      <c r="A161" s="10" t="s">
        <v>156</v>
      </c>
      <c r="B161" s="5">
        <v>6.922535211267606</v>
      </c>
      <c r="C161" s="5">
        <v>7.333333333333333</v>
      </c>
      <c r="D161" s="6">
        <v>6</v>
      </c>
      <c r="E161" s="6">
        <v>3</v>
      </c>
      <c r="F161" s="6">
        <v>142</v>
      </c>
      <c r="G161" s="6">
        <v>165</v>
      </c>
      <c r="H161" s="7">
        <v>4.2253521126760563E-2</v>
      </c>
      <c r="I161" s="7">
        <v>1.8181818181818181E-2</v>
      </c>
      <c r="J161" s="5">
        <v>0.94065785011868441</v>
      </c>
      <c r="K161" s="5">
        <v>1</v>
      </c>
      <c r="L161" s="11">
        <v>97.032892505934214</v>
      </c>
    </row>
    <row r="162" spans="1:12" ht="30" x14ac:dyDescent="0.25">
      <c r="A162" s="10" t="s">
        <v>157</v>
      </c>
      <c r="B162" s="5">
        <v>4.0189274447949526</v>
      </c>
      <c r="C162" s="5">
        <v>6.4455128205128203</v>
      </c>
      <c r="D162" s="6">
        <v>0</v>
      </c>
      <c r="E162" s="6">
        <v>2</v>
      </c>
      <c r="F162" s="6">
        <v>317</v>
      </c>
      <c r="G162" s="6">
        <v>312</v>
      </c>
      <c r="H162" s="7">
        <v>0</v>
      </c>
      <c r="I162" s="7">
        <v>6.41025641025641E-3</v>
      </c>
      <c r="J162" s="5">
        <v>0.39621070321619778</v>
      </c>
      <c r="K162" s="5">
        <v>0</v>
      </c>
      <c r="L162" s="11">
        <v>19.810535160809884</v>
      </c>
    </row>
    <row r="163" spans="1:12" ht="30" x14ac:dyDescent="0.25">
      <c r="A163" s="10" t="s">
        <v>158</v>
      </c>
      <c r="B163" s="5">
        <v>20.245901639344261</v>
      </c>
      <c r="C163" s="5">
        <v>17.039473684210527</v>
      </c>
      <c r="D163" s="6">
        <v>0</v>
      </c>
      <c r="E163" s="6">
        <v>0</v>
      </c>
      <c r="F163" s="6">
        <v>61</v>
      </c>
      <c r="G163" s="6">
        <v>76</v>
      </c>
      <c r="H163" s="7">
        <v>0</v>
      </c>
      <c r="I163" s="7">
        <v>0</v>
      </c>
      <c r="J163" s="5">
        <v>1</v>
      </c>
      <c r="K163" s="5">
        <v>1</v>
      </c>
      <c r="L163" s="11">
        <v>100</v>
      </c>
    </row>
    <row r="164" spans="1:12" ht="30" x14ac:dyDescent="0.25">
      <c r="A164" s="10" t="s">
        <v>159</v>
      </c>
      <c r="B164" s="5">
        <v>14.73134328358209</v>
      </c>
      <c r="C164" s="5">
        <v>23.071895424836601</v>
      </c>
      <c r="D164" s="6">
        <v>5</v>
      </c>
      <c r="E164" s="6">
        <v>7</v>
      </c>
      <c r="F164" s="6">
        <v>134</v>
      </c>
      <c r="G164" s="6">
        <v>153</v>
      </c>
      <c r="H164" s="7">
        <v>3.7313432835820892E-2</v>
      </c>
      <c r="I164" s="7">
        <v>4.5751633986928102E-2</v>
      </c>
      <c r="J164" s="5">
        <v>0.43382270165749526</v>
      </c>
      <c r="K164" s="5">
        <v>0.77385620915032671</v>
      </c>
      <c r="L164" s="11">
        <v>60.383945540391103</v>
      </c>
    </row>
    <row r="165" spans="1:12" ht="30" x14ac:dyDescent="0.25">
      <c r="A165" s="10" t="s">
        <v>160</v>
      </c>
      <c r="B165" s="5">
        <v>7.5882352941176467</v>
      </c>
      <c r="C165" s="5">
        <v>7.6865671641791042</v>
      </c>
      <c r="D165" s="6">
        <v>0</v>
      </c>
      <c r="E165" s="6">
        <v>0</v>
      </c>
      <c r="F165" s="6">
        <v>34</v>
      </c>
      <c r="G165" s="6">
        <v>67</v>
      </c>
      <c r="H165" s="7">
        <v>0</v>
      </c>
      <c r="I165" s="7">
        <v>0</v>
      </c>
      <c r="J165" s="5">
        <v>0.98704153650352888</v>
      </c>
      <c r="K165" s="5">
        <v>1</v>
      </c>
      <c r="L165" s="11">
        <v>99.352076825176439</v>
      </c>
    </row>
    <row r="166" spans="1:12" ht="30" x14ac:dyDescent="0.25">
      <c r="A166" s="10" t="s">
        <v>161</v>
      </c>
      <c r="B166" s="5">
        <v>9.5932203389830502</v>
      </c>
      <c r="C166" s="5">
        <v>8.7711864406779654</v>
      </c>
      <c r="D166" s="6">
        <v>4</v>
      </c>
      <c r="E166" s="6">
        <v>1</v>
      </c>
      <c r="F166" s="6">
        <v>118</v>
      </c>
      <c r="G166" s="6">
        <v>118</v>
      </c>
      <c r="H166" s="7">
        <v>3.3898305084745763E-2</v>
      </c>
      <c r="I166" s="7">
        <v>8.4745762711864406E-3</v>
      </c>
      <c r="J166" s="5">
        <v>1</v>
      </c>
      <c r="K166" s="5">
        <v>1</v>
      </c>
      <c r="L166" s="11">
        <v>100</v>
      </c>
    </row>
    <row r="167" spans="1:12" ht="30" x14ac:dyDescent="0.25">
      <c r="A167" s="10" t="s">
        <v>162</v>
      </c>
      <c r="B167" s="5">
        <v>12.315068493150685</v>
      </c>
      <c r="C167" s="5">
        <v>8.6947368421052627</v>
      </c>
      <c r="D167" s="6">
        <v>2</v>
      </c>
      <c r="E167" s="6">
        <v>1</v>
      </c>
      <c r="F167" s="6">
        <v>73</v>
      </c>
      <c r="G167" s="6">
        <v>95</v>
      </c>
      <c r="H167" s="7">
        <v>2.7397260273972601E-2</v>
      </c>
      <c r="I167" s="7">
        <v>1.0526315789473684E-2</v>
      </c>
      <c r="J167" s="5">
        <v>1</v>
      </c>
      <c r="K167" s="5">
        <v>1</v>
      </c>
      <c r="L167" s="11">
        <v>100</v>
      </c>
    </row>
    <row r="168" spans="1:12" x14ac:dyDescent="0.25">
      <c r="A168" s="10" t="s">
        <v>163</v>
      </c>
      <c r="B168" s="5">
        <v>8.8361581920903962</v>
      </c>
      <c r="C168" s="5">
        <v>12.367441860465116</v>
      </c>
      <c r="D168" s="6">
        <v>0</v>
      </c>
      <c r="E168" s="6">
        <v>2</v>
      </c>
      <c r="F168" s="6">
        <v>177</v>
      </c>
      <c r="G168" s="6">
        <v>215</v>
      </c>
      <c r="H168" s="7">
        <v>0</v>
      </c>
      <c r="I168" s="7">
        <v>9.3023255813953487E-3</v>
      </c>
      <c r="J168" s="5">
        <v>0.60035984059953629</v>
      </c>
      <c r="K168" s="5">
        <v>0</v>
      </c>
      <c r="L168" s="11">
        <v>30.017992029976813</v>
      </c>
    </row>
    <row r="169" spans="1:12" ht="30" x14ac:dyDescent="0.25">
      <c r="A169" s="10" t="s">
        <v>164</v>
      </c>
      <c r="B169" s="5">
        <v>9.3181818181818183</v>
      </c>
      <c r="C169" s="5">
        <v>10.032608695652174</v>
      </c>
      <c r="D169" s="6">
        <v>1</v>
      </c>
      <c r="E169" s="6">
        <v>2</v>
      </c>
      <c r="F169" s="6">
        <v>88</v>
      </c>
      <c r="G169" s="6">
        <v>92</v>
      </c>
      <c r="H169" s="7">
        <v>1.1363636363636364E-2</v>
      </c>
      <c r="I169" s="7">
        <v>2.1739130434782608E-2</v>
      </c>
      <c r="J169" s="5">
        <v>0.92332979851537644</v>
      </c>
      <c r="K169" s="5">
        <v>8.6956521739130488E-2</v>
      </c>
      <c r="L169" s="11">
        <v>50.514316012725338</v>
      </c>
    </row>
    <row r="170" spans="1:12" x14ac:dyDescent="0.25">
      <c r="A170" s="10" t="s">
        <v>165</v>
      </c>
      <c r="B170" s="5">
        <v>8.9315068493150687</v>
      </c>
      <c r="C170" s="5">
        <v>9.5164835164835164</v>
      </c>
      <c r="D170" s="6">
        <v>0</v>
      </c>
      <c r="E170" s="6">
        <v>0</v>
      </c>
      <c r="F170" s="6">
        <v>73</v>
      </c>
      <c r="G170" s="6">
        <v>91</v>
      </c>
      <c r="H170" s="7">
        <v>0</v>
      </c>
      <c r="I170" s="7">
        <v>0</v>
      </c>
      <c r="J170" s="5">
        <v>0.93450414616058786</v>
      </c>
      <c r="K170" s="5">
        <v>1</v>
      </c>
      <c r="L170" s="11">
        <v>96.725207308029397</v>
      </c>
    </row>
    <row r="171" spans="1:12" x14ac:dyDescent="0.25">
      <c r="A171" s="10" t="s">
        <v>166</v>
      </c>
      <c r="B171" s="5">
        <v>17.229946524064172</v>
      </c>
      <c r="C171" s="5">
        <v>17.018518518518519</v>
      </c>
      <c r="D171" s="6">
        <v>16</v>
      </c>
      <c r="E171" s="6">
        <v>1</v>
      </c>
      <c r="F171" s="6">
        <v>187</v>
      </c>
      <c r="G171" s="6">
        <v>54</v>
      </c>
      <c r="H171" s="7">
        <v>8.5561497326203204E-2</v>
      </c>
      <c r="I171" s="7">
        <v>1.8518518518518517E-2</v>
      </c>
      <c r="J171" s="5">
        <v>1</v>
      </c>
      <c r="K171" s="5">
        <v>1</v>
      </c>
      <c r="L171" s="11">
        <v>100</v>
      </c>
    </row>
    <row r="172" spans="1:12" x14ac:dyDescent="0.25">
      <c r="A172" s="10" t="s">
        <v>167</v>
      </c>
      <c r="B172" s="5">
        <v>20.345428156748913</v>
      </c>
      <c r="C172" s="5">
        <v>22.835400225479145</v>
      </c>
      <c r="D172" s="6">
        <v>16</v>
      </c>
      <c r="E172" s="6">
        <v>93</v>
      </c>
      <c r="F172" s="6">
        <v>689</v>
      </c>
      <c r="G172" s="6">
        <v>887</v>
      </c>
      <c r="H172" s="7">
        <v>2.3222060957910014E-2</v>
      </c>
      <c r="I172" s="7">
        <v>0.10484780157835401</v>
      </c>
      <c r="J172" s="5">
        <v>0.87761515513232058</v>
      </c>
      <c r="K172" s="5">
        <v>0</v>
      </c>
      <c r="L172" s="11">
        <v>43.880757756616028</v>
      </c>
    </row>
    <row r="173" spans="1:12" ht="30" x14ac:dyDescent="0.25">
      <c r="A173" s="10" t="s">
        <v>168</v>
      </c>
      <c r="B173" s="5">
        <v>8.5515463917525771</v>
      </c>
      <c r="C173" s="5">
        <v>12.788819875776397</v>
      </c>
      <c r="D173" s="6">
        <v>0</v>
      </c>
      <c r="E173" s="6">
        <v>0</v>
      </c>
      <c r="F173" s="6">
        <v>194</v>
      </c>
      <c r="G173" s="6">
        <v>161</v>
      </c>
      <c r="H173" s="7">
        <v>0</v>
      </c>
      <c r="I173" s="7">
        <v>0</v>
      </c>
      <c r="J173" s="5">
        <v>0.50450207600927</v>
      </c>
      <c r="K173" s="5">
        <v>1</v>
      </c>
      <c r="L173" s="11">
        <v>75.225103800463501</v>
      </c>
    </row>
    <row r="174" spans="1:12" x14ac:dyDescent="0.25">
      <c r="A174" s="10" t="s">
        <v>169</v>
      </c>
      <c r="B174" s="5">
        <v>14.454545454545455</v>
      </c>
      <c r="C174" s="5">
        <v>14</v>
      </c>
      <c r="D174" s="6">
        <v>9</v>
      </c>
      <c r="E174" s="6">
        <v>10</v>
      </c>
      <c r="F174" s="6">
        <v>242</v>
      </c>
      <c r="G174" s="6">
        <v>180</v>
      </c>
      <c r="H174" s="7">
        <v>3.71900826446281E-2</v>
      </c>
      <c r="I174" s="7">
        <v>5.5555555555555552E-2</v>
      </c>
      <c r="J174" s="5">
        <v>1</v>
      </c>
      <c r="K174" s="5">
        <v>0.50617283950617298</v>
      </c>
      <c r="L174" s="11">
        <v>75.308641975308646</v>
      </c>
    </row>
    <row r="175" spans="1:12" x14ac:dyDescent="0.25">
      <c r="A175" s="10" t="s">
        <v>170</v>
      </c>
      <c r="B175" s="5">
        <v>11.839160839160838</v>
      </c>
      <c r="C175" s="5">
        <v>12.19718309859155</v>
      </c>
      <c r="D175" s="6">
        <v>3</v>
      </c>
      <c r="E175" s="6">
        <v>1</v>
      </c>
      <c r="F175" s="6">
        <v>143</v>
      </c>
      <c r="G175" s="6">
        <v>142</v>
      </c>
      <c r="H175" s="7">
        <v>2.097902097902098E-2</v>
      </c>
      <c r="I175" s="7">
        <v>7.0422535211267607E-3</v>
      </c>
      <c r="J175" s="5">
        <v>0.96975949019575203</v>
      </c>
      <c r="K175" s="5">
        <v>1</v>
      </c>
      <c r="L175" s="11">
        <v>98.487974509787605</v>
      </c>
    </row>
    <row r="176" spans="1:12" x14ac:dyDescent="0.25">
      <c r="A176" s="10" t="s">
        <v>171</v>
      </c>
      <c r="B176" s="5">
        <v>19.236111111111111</v>
      </c>
      <c r="C176" s="5">
        <v>16.787878787878789</v>
      </c>
      <c r="D176" s="6">
        <v>3</v>
      </c>
      <c r="E176" s="6">
        <v>6</v>
      </c>
      <c r="F176" s="6">
        <v>72</v>
      </c>
      <c r="G176" s="6">
        <v>66</v>
      </c>
      <c r="H176" s="7">
        <v>4.1666666666666664E-2</v>
      </c>
      <c r="I176" s="7">
        <v>9.0909090909090912E-2</v>
      </c>
      <c r="J176" s="5">
        <v>1</v>
      </c>
      <c r="K176" s="5">
        <v>0</v>
      </c>
      <c r="L176" s="11">
        <v>50</v>
      </c>
    </row>
    <row r="177" spans="1:12" ht="30" x14ac:dyDescent="0.25">
      <c r="A177" s="10" t="s">
        <v>172</v>
      </c>
      <c r="B177" s="5">
        <v>7.1530612244897958</v>
      </c>
      <c r="C177" s="5">
        <v>8.9243697478991599</v>
      </c>
      <c r="D177" s="6">
        <v>0</v>
      </c>
      <c r="E177" s="6">
        <v>0</v>
      </c>
      <c r="F177" s="6">
        <v>196</v>
      </c>
      <c r="G177" s="6">
        <v>119</v>
      </c>
      <c r="H177" s="7">
        <v>0</v>
      </c>
      <c r="I177" s="7">
        <v>0</v>
      </c>
      <c r="J177" s="5">
        <v>0.752370563061173</v>
      </c>
      <c r="K177" s="5">
        <v>1</v>
      </c>
      <c r="L177" s="11">
        <v>87.618528153058648</v>
      </c>
    </row>
    <row r="178" spans="1:12" x14ac:dyDescent="0.25">
      <c r="A178" s="10" t="s">
        <v>173</v>
      </c>
      <c r="B178" s="5">
        <v>15.697247706422019</v>
      </c>
      <c r="C178" s="5">
        <v>14.064516129032258</v>
      </c>
      <c r="D178" s="6">
        <v>0</v>
      </c>
      <c r="E178" s="6">
        <v>3</v>
      </c>
      <c r="F178" s="6">
        <v>109</v>
      </c>
      <c r="G178" s="6">
        <v>155</v>
      </c>
      <c r="H178" s="7">
        <v>0</v>
      </c>
      <c r="I178" s="7">
        <v>1.935483870967742E-2</v>
      </c>
      <c r="J178" s="5">
        <v>1</v>
      </c>
      <c r="K178" s="5">
        <v>0</v>
      </c>
      <c r="L178" s="11">
        <v>50</v>
      </c>
    </row>
    <row r="179" spans="1:12" x14ac:dyDescent="0.25">
      <c r="A179" s="10" t="s">
        <v>174</v>
      </c>
      <c r="B179" s="5">
        <v>9.4555555555555557</v>
      </c>
      <c r="C179" s="5">
        <v>9.005586592178771</v>
      </c>
      <c r="D179" s="6">
        <v>3</v>
      </c>
      <c r="E179" s="6">
        <v>4</v>
      </c>
      <c r="F179" s="6">
        <v>180</v>
      </c>
      <c r="G179" s="6">
        <v>179</v>
      </c>
      <c r="H179" s="7">
        <v>1.6666666666666666E-2</v>
      </c>
      <c r="I179" s="7">
        <v>2.23463687150838E-2</v>
      </c>
      <c r="J179" s="5">
        <v>1</v>
      </c>
      <c r="K179" s="5">
        <v>0.65921787709497193</v>
      </c>
      <c r="L179" s="11">
        <v>82.960893854748591</v>
      </c>
    </row>
    <row r="180" spans="1:12" ht="30" x14ac:dyDescent="0.25">
      <c r="A180" s="10" t="s">
        <v>175</v>
      </c>
      <c r="B180" s="5">
        <v>8.8235294117647065</v>
      </c>
      <c r="C180" s="5">
        <v>9.2448979591836729</v>
      </c>
      <c r="D180" s="6">
        <v>0</v>
      </c>
      <c r="E180" s="6">
        <v>1</v>
      </c>
      <c r="F180" s="6">
        <v>34</v>
      </c>
      <c r="G180" s="6">
        <v>49</v>
      </c>
      <c r="H180" s="7">
        <v>0</v>
      </c>
      <c r="I180" s="7">
        <v>2.0408163265306121E-2</v>
      </c>
      <c r="J180" s="5">
        <v>0.95224489795918377</v>
      </c>
      <c r="K180" s="5">
        <v>0</v>
      </c>
      <c r="L180" s="11">
        <v>47.612244897959187</v>
      </c>
    </row>
    <row r="181" spans="1:12" ht="30" x14ac:dyDescent="0.25">
      <c r="A181" s="10" t="s">
        <v>176</v>
      </c>
      <c r="B181" s="5">
        <v>10.1010101010101</v>
      </c>
      <c r="C181" s="5">
        <v>13.02808988764045</v>
      </c>
      <c r="D181" s="6">
        <v>1</v>
      </c>
      <c r="E181" s="6">
        <v>3</v>
      </c>
      <c r="F181" s="6">
        <v>99</v>
      </c>
      <c r="G181" s="6">
        <v>178</v>
      </c>
      <c r="H181" s="7">
        <v>1.0101010101010102E-2</v>
      </c>
      <c r="I181" s="7">
        <v>1.6853932584269662E-2</v>
      </c>
      <c r="J181" s="5">
        <v>0.71021910112359543</v>
      </c>
      <c r="K181" s="5">
        <v>0.33146067415730351</v>
      </c>
      <c r="L181" s="11">
        <v>52.083988764044939</v>
      </c>
    </row>
    <row r="182" spans="1:12" ht="30" x14ac:dyDescent="0.25">
      <c r="A182" s="10" t="s">
        <v>177</v>
      </c>
      <c r="B182" s="5">
        <v>8.4166666666666661</v>
      </c>
      <c r="C182" s="5">
        <v>24.023809523809526</v>
      </c>
      <c r="D182" s="6">
        <v>0</v>
      </c>
      <c r="E182" s="6">
        <v>0</v>
      </c>
      <c r="F182" s="6">
        <v>24</v>
      </c>
      <c r="G182" s="6">
        <v>42</v>
      </c>
      <c r="H182" s="7">
        <v>0</v>
      </c>
      <c r="I182" s="7">
        <v>0</v>
      </c>
      <c r="J182" s="5">
        <v>0</v>
      </c>
      <c r="K182" s="5">
        <v>1</v>
      </c>
      <c r="L182" s="11">
        <v>50</v>
      </c>
    </row>
    <row r="183" spans="1:12" ht="30" x14ac:dyDescent="0.25">
      <c r="A183" s="10" t="s">
        <v>178</v>
      </c>
      <c r="B183" s="5">
        <v>16.137931034482758</v>
      </c>
      <c r="C183" s="5">
        <v>15.270491803278688</v>
      </c>
      <c r="D183" s="6">
        <v>1</v>
      </c>
      <c r="E183" s="6">
        <v>1</v>
      </c>
      <c r="F183" s="6">
        <v>116</v>
      </c>
      <c r="G183" s="6">
        <v>122</v>
      </c>
      <c r="H183" s="7">
        <v>8.6206896551724137E-3</v>
      </c>
      <c r="I183" s="7">
        <v>8.1967213114754103E-3</v>
      </c>
      <c r="J183" s="5">
        <v>1</v>
      </c>
      <c r="K183" s="5">
        <v>1</v>
      </c>
      <c r="L183" s="11">
        <v>100</v>
      </c>
    </row>
    <row r="184" spans="1:12" x14ac:dyDescent="0.25">
      <c r="A184" s="10" t="s">
        <v>179</v>
      </c>
      <c r="B184" s="5">
        <v>20.731731731731731</v>
      </c>
      <c r="C184" s="5">
        <v>21.004371584699452</v>
      </c>
      <c r="D184" s="6">
        <v>31</v>
      </c>
      <c r="E184" s="6">
        <v>58</v>
      </c>
      <c r="F184" s="6">
        <v>999</v>
      </c>
      <c r="G184" s="6">
        <v>915</v>
      </c>
      <c r="H184" s="7">
        <v>3.1031031031031032E-2</v>
      </c>
      <c r="I184" s="7">
        <v>6.3387978142076501E-2</v>
      </c>
      <c r="J184" s="5">
        <v>0.98684915199098289</v>
      </c>
      <c r="K184" s="5">
        <v>0</v>
      </c>
      <c r="L184" s="11">
        <v>49.342457599549135</v>
      </c>
    </row>
    <row r="185" spans="1:12" ht="30" x14ac:dyDescent="0.25">
      <c r="A185" s="10" t="s">
        <v>180</v>
      </c>
      <c r="B185" s="5">
        <v>9.7777777777777786</v>
      </c>
      <c r="C185" s="5">
        <v>7.0217391304347823</v>
      </c>
      <c r="D185" s="6">
        <v>0</v>
      </c>
      <c r="E185" s="6">
        <v>3</v>
      </c>
      <c r="F185" s="6">
        <v>18</v>
      </c>
      <c r="G185" s="6">
        <v>46</v>
      </c>
      <c r="H185" s="7">
        <v>0</v>
      </c>
      <c r="I185" s="7">
        <v>6.5217391304347824E-2</v>
      </c>
      <c r="J185" s="5">
        <v>1</v>
      </c>
      <c r="K185" s="5">
        <v>0</v>
      </c>
      <c r="L185" s="11">
        <v>50</v>
      </c>
    </row>
    <row r="186" spans="1:12" x14ac:dyDescent="0.25">
      <c r="A186" s="10" t="s">
        <v>181</v>
      </c>
      <c r="B186" s="5">
        <v>8.7268623024830703</v>
      </c>
      <c r="C186" s="5">
        <v>7.01255230125523</v>
      </c>
      <c r="D186" s="6">
        <v>10</v>
      </c>
      <c r="E186" s="6">
        <v>12</v>
      </c>
      <c r="F186" s="6">
        <v>443</v>
      </c>
      <c r="G186" s="6">
        <v>478</v>
      </c>
      <c r="H186" s="7">
        <v>2.2573363431151242E-2</v>
      </c>
      <c r="I186" s="7">
        <v>2.5104602510460251E-2</v>
      </c>
      <c r="J186" s="5">
        <v>1</v>
      </c>
      <c r="K186" s="5">
        <v>0.88786610878661087</v>
      </c>
      <c r="L186" s="11">
        <v>94.393305439330547</v>
      </c>
    </row>
    <row r="187" spans="1:12" ht="30" x14ac:dyDescent="0.25">
      <c r="A187" s="10" t="s">
        <v>182</v>
      </c>
      <c r="B187" s="5">
        <v>14.547169811320755</v>
      </c>
      <c r="C187" s="5">
        <v>11.855555555555556</v>
      </c>
      <c r="D187" s="6">
        <v>1</v>
      </c>
      <c r="E187" s="6">
        <v>1</v>
      </c>
      <c r="F187" s="6">
        <v>106</v>
      </c>
      <c r="G187" s="6">
        <v>90</v>
      </c>
      <c r="H187" s="7">
        <v>9.433962264150943E-3</v>
      </c>
      <c r="I187" s="7">
        <v>1.1111111111111112E-2</v>
      </c>
      <c r="J187" s="5">
        <v>1</v>
      </c>
      <c r="K187" s="5">
        <v>0.82222222222222219</v>
      </c>
      <c r="L187" s="11">
        <v>91.111111111111114</v>
      </c>
    </row>
    <row r="188" spans="1:12" x14ac:dyDescent="0.25">
      <c r="A188" s="10" t="s">
        <v>183</v>
      </c>
      <c r="B188" s="5">
        <v>16.635658914728683</v>
      </c>
      <c r="C188" s="5">
        <v>18.337837837837839</v>
      </c>
      <c r="D188" s="6">
        <v>3</v>
      </c>
      <c r="E188" s="6">
        <v>6</v>
      </c>
      <c r="F188" s="6">
        <v>129</v>
      </c>
      <c r="G188" s="6">
        <v>148</v>
      </c>
      <c r="H188" s="7">
        <v>2.3255813953488372E-2</v>
      </c>
      <c r="I188" s="7">
        <v>4.0540540540540543E-2</v>
      </c>
      <c r="J188" s="5">
        <v>0.89767889977582427</v>
      </c>
      <c r="K188" s="5">
        <v>0.25675675675675669</v>
      </c>
      <c r="L188" s="11">
        <v>57.721782826629052</v>
      </c>
    </row>
    <row r="189" spans="1:12" x14ac:dyDescent="0.25">
      <c r="A189" s="10" t="s">
        <v>184</v>
      </c>
      <c r="B189" s="5">
        <v>14.15</v>
      </c>
      <c r="C189" s="5">
        <v>14.647058823529411</v>
      </c>
      <c r="D189" s="6">
        <v>2</v>
      </c>
      <c r="E189" s="6">
        <v>3</v>
      </c>
      <c r="F189" s="6">
        <v>240</v>
      </c>
      <c r="G189" s="6">
        <v>187</v>
      </c>
      <c r="H189" s="7">
        <v>8.3333333333333332E-3</v>
      </c>
      <c r="I189" s="7">
        <v>1.6042780748663103E-2</v>
      </c>
      <c r="J189" s="5">
        <v>0.96487216794845154</v>
      </c>
      <c r="K189" s="5">
        <v>7.4866310160427552E-2</v>
      </c>
      <c r="L189" s="11">
        <v>51.986923905443952</v>
      </c>
    </row>
    <row r="190" spans="1:12" x14ac:dyDescent="0.25">
      <c r="A190" s="10" t="s">
        <v>185</v>
      </c>
      <c r="B190" s="5">
        <v>12.046666666666667</v>
      </c>
      <c r="C190" s="5">
        <v>13.176470588235293</v>
      </c>
      <c r="D190" s="6">
        <v>7</v>
      </c>
      <c r="E190" s="6">
        <v>3</v>
      </c>
      <c r="F190" s="6">
        <v>150</v>
      </c>
      <c r="G190" s="6">
        <v>221</v>
      </c>
      <c r="H190" s="7">
        <v>4.6666666666666669E-2</v>
      </c>
      <c r="I190" s="7">
        <v>1.3574660633484163E-2</v>
      </c>
      <c r="J190" s="5">
        <v>0.90621439499983736</v>
      </c>
      <c r="K190" s="5">
        <v>1</v>
      </c>
      <c r="L190" s="11">
        <v>95.310719749991861</v>
      </c>
    </row>
    <row r="191" spans="1:12" ht="30" x14ac:dyDescent="0.25">
      <c r="A191" s="10" t="s">
        <v>186</v>
      </c>
      <c r="B191" s="5">
        <v>12.547826086956523</v>
      </c>
      <c r="C191" s="5">
        <v>15.548387096774194</v>
      </c>
      <c r="D191" s="6">
        <v>11</v>
      </c>
      <c r="E191" s="6">
        <v>9</v>
      </c>
      <c r="F191" s="6">
        <v>115</v>
      </c>
      <c r="G191" s="6">
        <v>124</v>
      </c>
      <c r="H191" s="7">
        <v>9.5652173913043481E-2</v>
      </c>
      <c r="I191" s="7">
        <v>7.2580645161290328E-2</v>
      </c>
      <c r="J191" s="5">
        <v>0.76087005119263185</v>
      </c>
      <c r="K191" s="5">
        <v>1</v>
      </c>
      <c r="L191" s="11">
        <v>88.043502559631591</v>
      </c>
    </row>
    <row r="192" spans="1:12" ht="45" x14ac:dyDescent="0.25">
      <c r="A192" s="10" t="s">
        <v>187</v>
      </c>
      <c r="B192" s="5">
        <v>21.318181818181817</v>
      </c>
      <c r="C192" s="5">
        <v>28.622317596566525</v>
      </c>
      <c r="D192" s="6">
        <v>2</v>
      </c>
      <c r="E192" s="6">
        <v>3</v>
      </c>
      <c r="F192" s="6">
        <v>88</v>
      </c>
      <c r="G192" s="6">
        <v>233</v>
      </c>
      <c r="H192" s="7">
        <v>2.2727272727272728E-2</v>
      </c>
      <c r="I192" s="7">
        <v>1.2875536480686695E-2</v>
      </c>
      <c r="J192" s="5">
        <v>0.65737529397768957</v>
      </c>
      <c r="K192" s="5">
        <v>1</v>
      </c>
      <c r="L192" s="11">
        <v>82.868764698884476</v>
      </c>
    </row>
    <row r="193" spans="1:12" ht="30" x14ac:dyDescent="0.25">
      <c r="A193" s="10" t="s">
        <v>188</v>
      </c>
      <c r="B193" s="5">
        <v>6.791666666666667</v>
      </c>
      <c r="C193" s="5">
        <v>12.666666666666666</v>
      </c>
      <c r="D193" s="6">
        <v>0</v>
      </c>
      <c r="E193" s="6">
        <v>0</v>
      </c>
      <c r="F193" s="6">
        <v>24</v>
      </c>
      <c r="G193" s="6">
        <v>69</v>
      </c>
      <c r="H193" s="7">
        <v>0</v>
      </c>
      <c r="I193" s="7">
        <v>0</v>
      </c>
      <c r="J193" s="5">
        <v>0.13496932515337445</v>
      </c>
      <c r="K193" s="5">
        <v>1</v>
      </c>
      <c r="L193" s="11">
        <v>56.748466257668717</v>
      </c>
    </row>
    <row r="194" spans="1:12" ht="30" x14ac:dyDescent="0.25">
      <c r="A194" s="10" t="s">
        <v>189</v>
      </c>
      <c r="B194" s="5">
        <v>4.7407407407407405</v>
      </c>
      <c r="C194" s="5">
        <v>6.3666666666666663</v>
      </c>
      <c r="D194" s="6">
        <v>0</v>
      </c>
      <c r="E194" s="6">
        <v>0</v>
      </c>
      <c r="F194" s="6">
        <v>27</v>
      </c>
      <c r="G194" s="6">
        <v>60</v>
      </c>
      <c r="H194" s="7">
        <v>0</v>
      </c>
      <c r="I194" s="7">
        <v>0</v>
      </c>
      <c r="J194" s="5">
        <v>0.65703124999999996</v>
      </c>
      <c r="K194" s="5">
        <v>1</v>
      </c>
      <c r="L194" s="11">
        <v>82.8515625</v>
      </c>
    </row>
    <row r="195" spans="1:12" x14ac:dyDescent="0.25">
      <c r="A195" s="10" t="s">
        <v>190</v>
      </c>
      <c r="B195" s="5">
        <v>19.038638454461822</v>
      </c>
      <c r="C195" s="5">
        <v>18.629416598192275</v>
      </c>
      <c r="D195" s="6">
        <v>27</v>
      </c>
      <c r="E195" s="6">
        <v>41</v>
      </c>
      <c r="F195" s="6">
        <v>1087</v>
      </c>
      <c r="G195" s="6">
        <v>1217</v>
      </c>
      <c r="H195" s="7">
        <v>2.4839006439742409E-2</v>
      </c>
      <c r="I195" s="7">
        <v>3.3689400164338537E-2</v>
      </c>
      <c r="J195" s="5">
        <v>1</v>
      </c>
      <c r="K195" s="5">
        <v>0.64368970449496321</v>
      </c>
      <c r="L195" s="11">
        <v>82.184485224748158</v>
      </c>
    </row>
    <row r="196" spans="1:12" x14ac:dyDescent="0.25">
      <c r="A196" s="10" t="s">
        <v>191</v>
      </c>
      <c r="B196" s="5">
        <v>16.022653721682847</v>
      </c>
      <c r="C196" s="5">
        <v>14.306818181818182</v>
      </c>
      <c r="D196" s="6">
        <v>7</v>
      </c>
      <c r="E196" s="6">
        <v>5</v>
      </c>
      <c r="F196" s="6">
        <v>309</v>
      </c>
      <c r="G196" s="6">
        <v>440</v>
      </c>
      <c r="H196" s="7">
        <v>2.2653721682847898E-2</v>
      </c>
      <c r="I196" s="7">
        <v>1.1363636363636364E-2</v>
      </c>
      <c r="J196" s="5">
        <v>1</v>
      </c>
      <c r="K196" s="5">
        <v>1</v>
      </c>
      <c r="L196" s="11">
        <v>100</v>
      </c>
    </row>
    <row r="197" spans="1:12" x14ac:dyDescent="0.25">
      <c r="A197" s="10" t="s">
        <v>192</v>
      </c>
      <c r="B197" s="5">
        <v>10.817351598173516</v>
      </c>
      <c r="C197" s="5">
        <v>11.548387096774194</v>
      </c>
      <c r="D197" s="6">
        <v>3</v>
      </c>
      <c r="E197" s="6">
        <v>8</v>
      </c>
      <c r="F197" s="6">
        <v>219</v>
      </c>
      <c r="G197" s="6">
        <v>217</v>
      </c>
      <c r="H197" s="7">
        <v>1.3698630136986301E-2</v>
      </c>
      <c r="I197" s="7">
        <v>3.6866359447004608E-2</v>
      </c>
      <c r="J197" s="5">
        <v>0.93242010375958273</v>
      </c>
      <c r="K197" s="5">
        <v>0</v>
      </c>
      <c r="L197" s="11">
        <v>46.621005187979137</v>
      </c>
    </row>
    <row r="198" spans="1:12" x14ac:dyDescent="0.25">
      <c r="A198" s="10" t="s">
        <v>193</v>
      </c>
      <c r="B198" s="5">
        <v>20.249134948096884</v>
      </c>
      <c r="C198" s="5">
        <v>16.517015706806284</v>
      </c>
      <c r="D198" s="6">
        <v>17</v>
      </c>
      <c r="E198" s="6">
        <v>20</v>
      </c>
      <c r="F198" s="6">
        <v>578</v>
      </c>
      <c r="G198" s="6">
        <v>764</v>
      </c>
      <c r="H198" s="7">
        <v>2.9411764705882353E-2</v>
      </c>
      <c r="I198" s="7">
        <v>2.6178010471204188E-2</v>
      </c>
      <c r="J198" s="5">
        <v>1</v>
      </c>
      <c r="K198" s="5">
        <v>1</v>
      </c>
      <c r="L198" s="11">
        <v>100</v>
      </c>
    </row>
    <row r="199" spans="1:12" x14ac:dyDescent="0.25">
      <c r="A199" s="10" t="s">
        <v>194</v>
      </c>
      <c r="B199" s="5">
        <v>18.630012150668286</v>
      </c>
      <c r="C199" s="5">
        <v>15.658373205741627</v>
      </c>
      <c r="D199" s="6">
        <v>40</v>
      </c>
      <c r="E199" s="6">
        <v>74</v>
      </c>
      <c r="F199" s="6">
        <v>1646</v>
      </c>
      <c r="G199" s="6">
        <v>2090</v>
      </c>
      <c r="H199" s="7">
        <v>2.4301336573511544E-2</v>
      </c>
      <c r="I199" s="7">
        <v>3.5406698564593303E-2</v>
      </c>
      <c r="J199" s="5">
        <v>1</v>
      </c>
      <c r="K199" s="5">
        <v>0.54301435406698562</v>
      </c>
      <c r="L199" s="11">
        <v>77.150717703349287</v>
      </c>
    </row>
    <row r="200" spans="1:12" x14ac:dyDescent="0.25">
      <c r="A200" s="10" t="s">
        <v>195</v>
      </c>
      <c r="B200" s="5">
        <v>14.628205128205128</v>
      </c>
      <c r="C200" s="5">
        <v>14.091954022988507</v>
      </c>
      <c r="D200" s="6">
        <v>2</v>
      </c>
      <c r="E200" s="6">
        <v>7</v>
      </c>
      <c r="F200" s="6">
        <v>78</v>
      </c>
      <c r="G200" s="6">
        <v>87</v>
      </c>
      <c r="H200" s="7">
        <v>2.564102564102564E-2</v>
      </c>
      <c r="I200" s="7">
        <v>8.0459770114942528E-2</v>
      </c>
      <c r="J200" s="5">
        <v>1</v>
      </c>
      <c r="K200" s="5">
        <v>0</v>
      </c>
      <c r="L200" s="11">
        <v>50</v>
      </c>
    </row>
    <row r="201" spans="1:12" ht="30" x14ac:dyDescent="0.25">
      <c r="A201" s="10" t="s">
        <v>196</v>
      </c>
      <c r="B201" s="5">
        <v>17.741652021089632</v>
      </c>
      <c r="C201" s="5">
        <v>17.915966386554622</v>
      </c>
      <c r="D201" s="6">
        <v>32</v>
      </c>
      <c r="E201" s="6">
        <v>30</v>
      </c>
      <c r="F201" s="6">
        <v>1138</v>
      </c>
      <c r="G201" s="6">
        <v>952</v>
      </c>
      <c r="H201" s="7">
        <v>2.8119507908611598E-2</v>
      </c>
      <c r="I201" s="7">
        <v>3.1512605042016806E-2</v>
      </c>
      <c r="J201" s="5">
        <v>0.99017485151564344</v>
      </c>
      <c r="K201" s="5">
        <v>0.87933298319327724</v>
      </c>
      <c r="L201" s="11">
        <v>93.475391735446038</v>
      </c>
    </row>
    <row r="202" spans="1:12" x14ac:dyDescent="0.25">
      <c r="A202" s="10" t="s">
        <v>197</v>
      </c>
      <c r="B202" s="5">
        <v>16.472243346007605</v>
      </c>
      <c r="C202" s="5">
        <v>14.169238683127572</v>
      </c>
      <c r="D202" s="6">
        <v>18</v>
      </c>
      <c r="E202" s="6">
        <v>41</v>
      </c>
      <c r="F202" s="6">
        <v>1315</v>
      </c>
      <c r="G202" s="6">
        <v>1944</v>
      </c>
      <c r="H202" s="7">
        <v>1.3688212927756654E-2</v>
      </c>
      <c r="I202" s="7">
        <v>2.1090534979423869E-2</v>
      </c>
      <c r="J202" s="5">
        <v>1</v>
      </c>
      <c r="K202" s="5">
        <v>0.45921925011431186</v>
      </c>
      <c r="L202" s="11">
        <v>72.960962505715599</v>
      </c>
    </row>
    <row r="203" spans="1:12" x14ac:dyDescent="0.25">
      <c r="A203" s="10" t="s">
        <v>198</v>
      </c>
      <c r="B203" s="5">
        <v>14.416058394160585</v>
      </c>
      <c r="C203" s="5">
        <v>9.2673267326732667</v>
      </c>
      <c r="D203" s="6">
        <v>4</v>
      </c>
      <c r="E203" s="6">
        <v>6</v>
      </c>
      <c r="F203" s="6">
        <v>137</v>
      </c>
      <c r="G203" s="6">
        <v>202</v>
      </c>
      <c r="H203" s="7">
        <v>2.9197080291970802E-2</v>
      </c>
      <c r="I203" s="7">
        <v>2.9702970297029702E-2</v>
      </c>
      <c r="J203" s="5">
        <v>1</v>
      </c>
      <c r="K203" s="5">
        <v>0.98267326732673266</v>
      </c>
      <c r="L203" s="11">
        <v>99.133663366336634</v>
      </c>
    </row>
    <row r="204" spans="1:12" ht="30" x14ac:dyDescent="0.25">
      <c r="A204" s="10" t="s">
        <v>199</v>
      </c>
      <c r="B204" s="5">
        <v>14.811594202898551</v>
      </c>
      <c r="C204" s="5">
        <v>9.5164835164835164</v>
      </c>
      <c r="D204" s="6">
        <v>1</v>
      </c>
      <c r="E204" s="6">
        <v>0</v>
      </c>
      <c r="F204" s="6">
        <v>69</v>
      </c>
      <c r="G204" s="6">
        <v>91</v>
      </c>
      <c r="H204" s="7">
        <v>1.4492753623188406E-2</v>
      </c>
      <c r="I204" s="7">
        <v>0</v>
      </c>
      <c r="J204" s="5">
        <v>1</v>
      </c>
      <c r="K204" s="5">
        <v>1</v>
      </c>
      <c r="L204" s="11">
        <v>100</v>
      </c>
    </row>
    <row r="205" spans="1:12" ht="30.75" customHeight="1" x14ac:dyDescent="0.25">
      <c r="A205" s="10" t="s">
        <v>200</v>
      </c>
      <c r="B205" s="5">
        <v>9.8165007112375537</v>
      </c>
      <c r="C205" s="5">
        <v>5.442437923250564</v>
      </c>
      <c r="D205" s="6">
        <v>9</v>
      </c>
      <c r="E205" s="6">
        <v>5</v>
      </c>
      <c r="F205" s="6">
        <v>703</v>
      </c>
      <c r="G205" s="6">
        <v>443</v>
      </c>
      <c r="H205" s="7">
        <v>1.2802275960170697E-2</v>
      </c>
      <c r="I205" s="7">
        <v>1.1286681715575621E-2</v>
      </c>
      <c r="J205" s="5">
        <v>1</v>
      </c>
      <c r="K205" s="5">
        <v>1</v>
      </c>
      <c r="L205" s="11">
        <v>100</v>
      </c>
    </row>
    <row r="206" spans="1:12" ht="32.85" customHeight="1" x14ac:dyDescent="0.25">
      <c r="A206" s="10" t="s">
        <v>201</v>
      </c>
      <c r="B206" s="5">
        <v>22.454545454545453</v>
      </c>
      <c r="C206" s="5">
        <v>21.612844036697247</v>
      </c>
      <c r="D206" s="6">
        <v>4</v>
      </c>
      <c r="E206" s="6">
        <v>13</v>
      </c>
      <c r="F206" s="6">
        <v>550</v>
      </c>
      <c r="G206" s="6">
        <v>545</v>
      </c>
      <c r="H206" s="7">
        <v>7.2727272727272727E-3</v>
      </c>
      <c r="I206" s="7">
        <v>2.3853211009174313E-2</v>
      </c>
      <c r="J206" s="5">
        <v>1</v>
      </c>
      <c r="K206" s="5">
        <v>0</v>
      </c>
      <c r="L206" s="11">
        <v>50</v>
      </c>
    </row>
    <row r="207" spans="1:12" x14ac:dyDescent="0.25">
      <c r="A207" s="10" t="s">
        <v>202</v>
      </c>
      <c r="B207" s="5">
        <v>16.161725067385444</v>
      </c>
      <c r="C207" s="5">
        <v>15.926216640502355</v>
      </c>
      <c r="D207" s="6">
        <v>3</v>
      </c>
      <c r="E207" s="6">
        <v>34</v>
      </c>
      <c r="F207" s="6">
        <v>371</v>
      </c>
      <c r="G207" s="6">
        <v>637</v>
      </c>
      <c r="H207" s="7">
        <v>8.0862533692722376E-3</v>
      </c>
      <c r="I207" s="7">
        <v>5.3375196232339092E-2</v>
      </c>
      <c r="J207" s="5">
        <v>1</v>
      </c>
      <c r="K207" s="5">
        <v>0</v>
      </c>
      <c r="L207" s="11">
        <v>50</v>
      </c>
    </row>
    <row r="208" spans="1:12" x14ac:dyDescent="0.25">
      <c r="A208" s="10" t="s">
        <v>203</v>
      </c>
      <c r="B208" s="5">
        <v>26.878830083565461</v>
      </c>
      <c r="C208" s="5">
        <v>23.540424002874595</v>
      </c>
      <c r="D208" s="6">
        <v>57</v>
      </c>
      <c r="E208" s="6">
        <v>181</v>
      </c>
      <c r="F208" s="6">
        <v>2154</v>
      </c>
      <c r="G208" s="6">
        <v>2783</v>
      </c>
      <c r="H208" s="7">
        <v>2.6462395543175487E-2</v>
      </c>
      <c r="I208" s="7">
        <v>6.5037729069349626E-2</v>
      </c>
      <c r="J208" s="5">
        <v>1</v>
      </c>
      <c r="K208" s="5">
        <v>0</v>
      </c>
      <c r="L208" s="11">
        <v>50</v>
      </c>
    </row>
    <row r="209" spans="1:12" ht="30" x14ac:dyDescent="0.25">
      <c r="A209" s="10" t="s">
        <v>204</v>
      </c>
      <c r="B209" s="5">
        <v>9.56</v>
      </c>
      <c r="C209" s="5">
        <v>8.4904458598726116</v>
      </c>
      <c r="D209" s="6">
        <v>0</v>
      </c>
      <c r="E209" s="6">
        <v>3</v>
      </c>
      <c r="F209" s="6">
        <v>100</v>
      </c>
      <c r="G209" s="6">
        <v>157</v>
      </c>
      <c r="H209" s="7">
        <v>0</v>
      </c>
      <c r="I209" s="7">
        <v>1.9108280254777069E-2</v>
      </c>
      <c r="J209" s="5">
        <v>1</v>
      </c>
      <c r="K209" s="5">
        <v>0</v>
      </c>
      <c r="L209" s="11">
        <v>50</v>
      </c>
    </row>
    <row r="210" spans="1:12" ht="30" x14ac:dyDescent="0.25">
      <c r="A210" s="10" t="s">
        <v>205</v>
      </c>
      <c r="B210" s="5">
        <v>11.212121212121213</v>
      </c>
      <c r="C210" s="5">
        <v>12.771428571428572</v>
      </c>
      <c r="D210" s="6">
        <v>0</v>
      </c>
      <c r="E210" s="6">
        <v>0</v>
      </c>
      <c r="F210" s="6">
        <v>33</v>
      </c>
      <c r="G210" s="6">
        <v>35</v>
      </c>
      <c r="H210" s="7">
        <v>0</v>
      </c>
      <c r="I210" s="7">
        <v>0</v>
      </c>
      <c r="J210" s="5">
        <v>0.86092664092664095</v>
      </c>
      <c r="K210" s="5">
        <v>1</v>
      </c>
      <c r="L210" s="11">
        <v>93.046332046332054</v>
      </c>
    </row>
    <row r="211" spans="1:12" x14ac:dyDescent="0.25">
      <c r="A211" s="10" t="s">
        <v>206</v>
      </c>
      <c r="B211" s="5">
        <v>15.513274336283185</v>
      </c>
      <c r="C211" s="5">
        <v>13.262857142857143</v>
      </c>
      <c r="D211" s="6">
        <v>6</v>
      </c>
      <c r="E211" s="6">
        <v>2</v>
      </c>
      <c r="F211" s="6">
        <v>113</v>
      </c>
      <c r="G211" s="6">
        <v>175</v>
      </c>
      <c r="H211" s="7">
        <v>5.3097345132743362E-2</v>
      </c>
      <c r="I211" s="7">
        <v>1.1428571428571429E-2</v>
      </c>
      <c r="J211" s="5">
        <v>1</v>
      </c>
      <c r="K211" s="5">
        <v>1</v>
      </c>
      <c r="L211" s="11">
        <v>100</v>
      </c>
    </row>
    <row r="212" spans="1:12" x14ac:dyDescent="0.25">
      <c r="A212" s="10" t="s">
        <v>207</v>
      </c>
      <c r="B212" s="5">
        <v>15.538461538461538</v>
      </c>
      <c r="C212" s="5">
        <v>13.767857142857142</v>
      </c>
      <c r="D212" s="6">
        <v>4</v>
      </c>
      <c r="E212" s="6">
        <v>2</v>
      </c>
      <c r="F212" s="6">
        <v>169</v>
      </c>
      <c r="G212" s="6">
        <v>168</v>
      </c>
      <c r="H212" s="7">
        <v>2.3668639053254437E-2</v>
      </c>
      <c r="I212" s="7">
        <v>1.1904761904761904E-2</v>
      </c>
      <c r="J212" s="5">
        <v>1</v>
      </c>
      <c r="K212" s="5">
        <v>1</v>
      </c>
      <c r="L212" s="11">
        <v>100</v>
      </c>
    </row>
    <row r="213" spans="1:12" x14ac:dyDescent="0.25">
      <c r="A213" s="10" t="s">
        <v>208</v>
      </c>
      <c r="B213" s="5">
        <v>15.150127226463104</v>
      </c>
      <c r="C213" s="5">
        <v>15.466086956521739</v>
      </c>
      <c r="D213" s="6">
        <v>12</v>
      </c>
      <c r="E213" s="6">
        <v>32</v>
      </c>
      <c r="F213" s="6">
        <v>393</v>
      </c>
      <c r="G213" s="6">
        <v>575</v>
      </c>
      <c r="H213" s="7">
        <v>3.0534351145038167E-2</v>
      </c>
      <c r="I213" s="7">
        <v>5.565217391304348E-2</v>
      </c>
      <c r="J213" s="5">
        <v>0.97914474741131274</v>
      </c>
      <c r="K213" s="5">
        <v>0.17739130434782591</v>
      </c>
      <c r="L213" s="11">
        <v>57.826802587956927</v>
      </c>
    </row>
    <row r="214" spans="1:12" ht="30" x14ac:dyDescent="0.25">
      <c r="A214" s="10" t="s">
        <v>209</v>
      </c>
      <c r="B214" s="5">
        <v>6.6803827751196172</v>
      </c>
      <c r="C214" s="5">
        <v>6.132952691680261</v>
      </c>
      <c r="D214" s="6">
        <v>34</v>
      </c>
      <c r="E214" s="6">
        <v>43</v>
      </c>
      <c r="F214" s="6">
        <v>1045</v>
      </c>
      <c r="G214" s="6">
        <v>1226</v>
      </c>
      <c r="H214" s="7">
        <v>3.2535885167464113E-2</v>
      </c>
      <c r="I214" s="7">
        <v>3.507340946166395E-2</v>
      </c>
      <c r="J214" s="5">
        <v>1</v>
      </c>
      <c r="K214" s="5">
        <v>0.92200844448709318</v>
      </c>
      <c r="L214" s="11">
        <v>96.100422224354659</v>
      </c>
    </row>
    <row r="215" spans="1:12" x14ac:dyDescent="0.25">
      <c r="A215" s="10" t="s">
        <v>210</v>
      </c>
      <c r="B215" s="5">
        <v>17.007134810364249</v>
      </c>
      <c r="C215" s="5">
        <v>14.854644383987564</v>
      </c>
      <c r="D215" s="6">
        <v>65</v>
      </c>
      <c r="E215" s="6">
        <v>126</v>
      </c>
      <c r="F215" s="6">
        <v>2663</v>
      </c>
      <c r="G215" s="6">
        <v>2573</v>
      </c>
      <c r="H215" s="7">
        <v>2.4408561772437103E-2</v>
      </c>
      <c r="I215" s="7">
        <v>4.8970073843762146E-2</v>
      </c>
      <c r="J215" s="5">
        <v>1</v>
      </c>
      <c r="K215" s="5">
        <v>0</v>
      </c>
      <c r="L215" s="11">
        <v>50</v>
      </c>
    </row>
    <row r="216" spans="1:12" ht="45" x14ac:dyDescent="0.25">
      <c r="A216" s="10" t="s">
        <v>211</v>
      </c>
      <c r="B216" s="5">
        <v>25.778093883357041</v>
      </c>
      <c r="C216" s="5">
        <v>19.275456919060051</v>
      </c>
      <c r="D216" s="6">
        <v>16</v>
      </c>
      <c r="E216" s="6">
        <v>78</v>
      </c>
      <c r="F216" s="6">
        <v>703</v>
      </c>
      <c r="G216" s="6">
        <v>766</v>
      </c>
      <c r="H216" s="7">
        <v>2.2759601706970129E-2</v>
      </c>
      <c r="I216" s="7">
        <v>0.10182767624020887</v>
      </c>
      <c r="J216" s="5">
        <v>1</v>
      </c>
      <c r="K216" s="5">
        <v>0</v>
      </c>
      <c r="L216" s="11">
        <v>50</v>
      </c>
    </row>
    <row r="217" spans="1:12" x14ac:dyDescent="0.25">
      <c r="A217" s="10" t="s">
        <v>212</v>
      </c>
      <c r="B217" s="5">
        <v>21.023615635179151</v>
      </c>
      <c r="C217" s="5">
        <v>18.20048163756773</v>
      </c>
      <c r="D217" s="6">
        <v>24</v>
      </c>
      <c r="E217" s="6">
        <v>34</v>
      </c>
      <c r="F217" s="6">
        <v>1228</v>
      </c>
      <c r="G217" s="6">
        <v>1661</v>
      </c>
      <c r="H217" s="7">
        <v>1.9543973941368076E-2</v>
      </c>
      <c r="I217" s="7">
        <v>2.0469596628537028E-2</v>
      </c>
      <c r="J217" s="5">
        <v>1</v>
      </c>
      <c r="K217" s="5">
        <v>0.95263897250652196</v>
      </c>
      <c r="L217" s="11">
        <v>97.631948625326103</v>
      </c>
    </row>
    <row r="218" spans="1:12" x14ac:dyDescent="0.25">
      <c r="A218" s="10" t="s">
        <v>213</v>
      </c>
      <c r="B218" s="5">
        <v>18.626593806921676</v>
      </c>
      <c r="C218" s="5">
        <v>20.23450292397661</v>
      </c>
      <c r="D218" s="6">
        <v>38</v>
      </c>
      <c r="E218" s="6">
        <v>42</v>
      </c>
      <c r="F218" s="6">
        <v>1647</v>
      </c>
      <c r="G218" s="6">
        <v>1710</v>
      </c>
      <c r="H218" s="7">
        <v>2.3072252580449301E-2</v>
      </c>
      <c r="I218" s="7">
        <v>2.456140350877193E-2</v>
      </c>
      <c r="J218" s="5">
        <v>0.91367669614089975</v>
      </c>
      <c r="K218" s="5">
        <v>0.93545706371191129</v>
      </c>
      <c r="L218" s="11">
        <v>92.456687992640553</v>
      </c>
    </row>
    <row r="219" spans="1:12" x14ac:dyDescent="0.25">
      <c r="A219" s="10" t="s">
        <v>214</v>
      </c>
      <c r="B219" s="5">
        <v>15.815760017909112</v>
      </c>
      <c r="C219" s="5">
        <v>14.978571428571428</v>
      </c>
      <c r="D219" s="6">
        <v>50</v>
      </c>
      <c r="E219" s="6">
        <v>95</v>
      </c>
      <c r="F219" s="6">
        <v>4467</v>
      </c>
      <c r="G219" s="6">
        <v>4620</v>
      </c>
      <c r="H219" s="7">
        <v>1.1193194537721066E-2</v>
      </c>
      <c r="I219" s="7">
        <v>2.0562770562770564E-2</v>
      </c>
      <c r="J219" s="5">
        <v>1</v>
      </c>
      <c r="K219" s="5">
        <v>0.1629220779220778</v>
      </c>
      <c r="L219" s="11">
        <v>58.146103896103881</v>
      </c>
    </row>
    <row r="220" spans="1:12" x14ac:dyDescent="0.25">
      <c r="A220" s="10" t="s">
        <v>215</v>
      </c>
      <c r="B220" s="5">
        <v>17.27935943060498</v>
      </c>
      <c r="C220" s="5">
        <v>14.327014218009479</v>
      </c>
      <c r="D220" s="6">
        <v>3</v>
      </c>
      <c r="E220" s="6">
        <v>19</v>
      </c>
      <c r="F220" s="6">
        <v>562</v>
      </c>
      <c r="G220" s="6">
        <v>633</v>
      </c>
      <c r="H220" s="7">
        <v>5.3380782918149468E-3</v>
      </c>
      <c r="I220" s="7">
        <v>3.0015797788309637E-2</v>
      </c>
      <c r="J220" s="5">
        <v>1</v>
      </c>
      <c r="K220" s="5">
        <v>0</v>
      </c>
      <c r="L220" s="11">
        <v>50</v>
      </c>
    </row>
    <row r="221" spans="1:12" ht="30" x14ac:dyDescent="0.25">
      <c r="A221" s="10" t="s">
        <v>216</v>
      </c>
      <c r="B221" s="5">
        <v>10.182154171066525</v>
      </c>
      <c r="C221" s="5">
        <v>12.42406972846128</v>
      </c>
      <c r="D221" s="6">
        <v>33</v>
      </c>
      <c r="E221" s="6">
        <v>54</v>
      </c>
      <c r="F221" s="6">
        <v>1894</v>
      </c>
      <c r="G221" s="6">
        <v>2983</v>
      </c>
      <c r="H221" s="7">
        <v>1.7423442449841606E-2</v>
      </c>
      <c r="I221" s="7">
        <v>1.8102581293999328E-2</v>
      </c>
      <c r="J221" s="5">
        <v>0.77981913063491493</v>
      </c>
      <c r="K221" s="5">
        <v>0.96102154633834169</v>
      </c>
      <c r="L221" s="11">
        <v>87.042033848662825</v>
      </c>
    </row>
    <row r="222" spans="1:12" x14ac:dyDescent="0.25">
      <c r="A222" s="10" t="s">
        <v>217</v>
      </c>
      <c r="B222" s="5">
        <v>22.186022957461176</v>
      </c>
      <c r="C222" s="5">
        <v>21.723520923520923</v>
      </c>
      <c r="D222" s="6">
        <v>26</v>
      </c>
      <c r="E222" s="6">
        <v>57</v>
      </c>
      <c r="F222" s="6">
        <v>2962</v>
      </c>
      <c r="G222" s="6">
        <v>3465</v>
      </c>
      <c r="H222" s="7">
        <v>8.7778528021607016E-3</v>
      </c>
      <c r="I222" s="7">
        <v>1.6450216450216451E-2</v>
      </c>
      <c r="J222" s="5">
        <v>1</v>
      </c>
      <c r="K222" s="5">
        <v>0.1259407259407257</v>
      </c>
      <c r="L222" s="11">
        <v>56.297036297036286</v>
      </c>
    </row>
    <row r="223" spans="1:12" x14ac:dyDescent="0.25">
      <c r="A223" s="10" t="s">
        <v>218</v>
      </c>
      <c r="B223" s="5">
        <v>15.811677160847166</v>
      </c>
      <c r="C223" s="5">
        <v>19.676105315449579</v>
      </c>
      <c r="D223" s="6">
        <v>13</v>
      </c>
      <c r="E223" s="6">
        <v>58</v>
      </c>
      <c r="F223" s="6">
        <v>1747</v>
      </c>
      <c r="G223" s="6">
        <v>2013</v>
      </c>
      <c r="H223" s="7">
        <v>7.4413279908414421E-3</v>
      </c>
      <c r="I223" s="7">
        <v>2.8812717337307503E-2</v>
      </c>
      <c r="J223" s="5">
        <v>0.75559656858087765</v>
      </c>
      <c r="K223" s="5">
        <v>0</v>
      </c>
      <c r="L223" s="11">
        <v>37.779828429043881</v>
      </c>
    </row>
    <row r="224" spans="1:12" x14ac:dyDescent="0.25">
      <c r="A224" s="10" t="s">
        <v>219</v>
      </c>
      <c r="B224" s="5">
        <v>21.483218390804598</v>
      </c>
      <c r="C224" s="5">
        <v>24.692727893479002</v>
      </c>
      <c r="D224" s="6">
        <v>53</v>
      </c>
      <c r="E224" s="6">
        <v>89</v>
      </c>
      <c r="F224" s="6">
        <v>2175</v>
      </c>
      <c r="G224" s="6">
        <v>2929</v>
      </c>
      <c r="H224" s="7">
        <v>2.4367816091954021E-2</v>
      </c>
      <c r="I224" s="7">
        <v>3.0385797200409695E-2</v>
      </c>
      <c r="J224" s="5">
        <v>0.8506038786046991</v>
      </c>
      <c r="K224" s="5">
        <v>0.75303568092658324</v>
      </c>
      <c r="L224" s="11">
        <v>80.181977976564127</v>
      </c>
    </row>
    <row r="225" spans="1:12" x14ac:dyDescent="0.25">
      <c r="A225" s="10" t="s">
        <v>220</v>
      </c>
      <c r="B225" s="5">
        <v>24.123697916666668</v>
      </c>
      <c r="C225" s="5">
        <v>23.970297029702969</v>
      </c>
      <c r="D225" s="6">
        <v>11</v>
      </c>
      <c r="E225" s="6">
        <v>17</v>
      </c>
      <c r="F225" s="6">
        <v>768</v>
      </c>
      <c r="G225" s="6">
        <v>909</v>
      </c>
      <c r="H225" s="7">
        <v>1.4322916666666666E-2</v>
      </c>
      <c r="I225" s="7">
        <v>1.8701870187018702E-2</v>
      </c>
      <c r="J225" s="5">
        <v>1</v>
      </c>
      <c r="K225" s="5">
        <v>0.69426942694269422</v>
      </c>
      <c r="L225" s="11">
        <v>84.713471347134714</v>
      </c>
    </row>
    <row r="226" spans="1:12" ht="30" x14ac:dyDescent="0.25">
      <c r="A226" s="10" t="s">
        <v>221</v>
      </c>
      <c r="B226" s="5">
        <v>14.321343739395996</v>
      </c>
      <c r="C226" s="5">
        <v>14.986469864698647</v>
      </c>
      <c r="D226" s="6">
        <v>37</v>
      </c>
      <c r="E226" s="6">
        <v>39</v>
      </c>
      <c r="F226" s="6">
        <v>2947</v>
      </c>
      <c r="G226" s="6">
        <v>3252</v>
      </c>
      <c r="H226" s="7">
        <v>1.2555140821174076E-2</v>
      </c>
      <c r="I226" s="7">
        <v>1.1992619926199263E-2</v>
      </c>
      <c r="J226" s="5">
        <v>0.9535570029317163</v>
      </c>
      <c r="K226" s="5">
        <v>1</v>
      </c>
      <c r="L226" s="11">
        <v>97.677850146585811</v>
      </c>
    </row>
    <row r="227" spans="1:12" x14ac:dyDescent="0.25">
      <c r="A227" s="10" t="s">
        <v>222</v>
      </c>
      <c r="B227" s="5">
        <v>16.513949163050217</v>
      </c>
      <c r="C227" s="5">
        <v>15.620944792259534</v>
      </c>
      <c r="D227" s="6">
        <v>28</v>
      </c>
      <c r="E227" s="6">
        <v>29</v>
      </c>
      <c r="F227" s="6">
        <v>1613</v>
      </c>
      <c r="G227" s="6">
        <v>1757</v>
      </c>
      <c r="H227" s="7">
        <v>1.735895846249225E-2</v>
      </c>
      <c r="I227" s="7">
        <v>1.6505406943653957E-2</v>
      </c>
      <c r="J227" s="5">
        <v>1</v>
      </c>
      <c r="K227" s="5">
        <v>1</v>
      </c>
      <c r="L227" s="11">
        <v>100</v>
      </c>
    </row>
    <row r="228" spans="1:12" x14ac:dyDescent="0.25">
      <c r="A228" s="10" t="s">
        <v>223</v>
      </c>
      <c r="B228" s="5">
        <v>15.176754759874964</v>
      </c>
      <c r="C228" s="5">
        <v>15.657371546604699</v>
      </c>
      <c r="D228" s="6">
        <v>42</v>
      </c>
      <c r="E228" s="6">
        <v>63</v>
      </c>
      <c r="F228" s="6">
        <v>3519</v>
      </c>
      <c r="G228" s="6">
        <v>3873</v>
      </c>
      <c r="H228" s="7">
        <v>1.1935208866155157E-2</v>
      </c>
      <c r="I228" s="7">
        <v>1.6266460108443067E-2</v>
      </c>
      <c r="J228" s="5">
        <v>0.96833204500342773</v>
      </c>
      <c r="K228" s="5">
        <v>0.63710302091402005</v>
      </c>
      <c r="L228" s="11">
        <v>80.271753295872401</v>
      </c>
    </row>
    <row r="229" spans="1:12" x14ac:dyDescent="0.25">
      <c r="A229" s="10" t="s">
        <v>224</v>
      </c>
      <c r="B229" s="5">
        <v>15.722306525037936</v>
      </c>
      <c r="C229" s="5">
        <v>15.963768115942029</v>
      </c>
      <c r="D229" s="6">
        <v>15</v>
      </c>
      <c r="E229" s="6">
        <v>10</v>
      </c>
      <c r="F229" s="6">
        <v>659</v>
      </c>
      <c r="G229" s="6">
        <v>552</v>
      </c>
      <c r="H229" s="7">
        <v>2.2761760242792108E-2</v>
      </c>
      <c r="I229" s="7">
        <v>1.8115942028985508E-2</v>
      </c>
      <c r="J229" s="5">
        <v>0.98464210130240348</v>
      </c>
      <c r="K229" s="5">
        <v>1</v>
      </c>
      <c r="L229" s="11">
        <v>99.232105065120166</v>
      </c>
    </row>
    <row r="230" spans="1:12" x14ac:dyDescent="0.25">
      <c r="A230" s="10" t="s">
        <v>225</v>
      </c>
      <c r="B230" s="5">
        <v>16.386387434554972</v>
      </c>
      <c r="C230" s="5">
        <v>14.675025075225678</v>
      </c>
      <c r="D230" s="6">
        <v>17</v>
      </c>
      <c r="E230" s="6">
        <v>14</v>
      </c>
      <c r="F230" s="6">
        <v>955</v>
      </c>
      <c r="G230" s="6">
        <v>997</v>
      </c>
      <c r="H230" s="7">
        <v>1.7801047120418849E-2</v>
      </c>
      <c r="I230" s="7">
        <v>1.4042126379137413E-2</v>
      </c>
      <c r="J230" s="5">
        <v>1</v>
      </c>
      <c r="K230" s="5">
        <v>1</v>
      </c>
      <c r="L230" s="11">
        <v>100</v>
      </c>
    </row>
    <row r="231" spans="1:12" ht="30" x14ac:dyDescent="0.25">
      <c r="A231" s="10" t="s">
        <v>226</v>
      </c>
      <c r="B231" s="5">
        <v>17.464864864864865</v>
      </c>
      <c r="C231" s="5">
        <v>17.028688524590162</v>
      </c>
      <c r="D231" s="6">
        <v>9</v>
      </c>
      <c r="E231" s="6">
        <v>21</v>
      </c>
      <c r="F231" s="6">
        <v>370</v>
      </c>
      <c r="G231" s="6">
        <v>488</v>
      </c>
      <c r="H231" s="7">
        <v>2.4324324324324326E-2</v>
      </c>
      <c r="I231" s="7">
        <v>4.3032786885245901E-2</v>
      </c>
      <c r="J231" s="5">
        <v>1</v>
      </c>
      <c r="K231" s="5">
        <v>0.2308743169398908</v>
      </c>
      <c r="L231" s="11">
        <v>61.543715846994537</v>
      </c>
    </row>
    <row r="232" spans="1:12" x14ac:dyDescent="0.25">
      <c r="A232" s="10" t="s">
        <v>227</v>
      </c>
      <c r="B232" s="5">
        <v>16.743756786102065</v>
      </c>
      <c r="C232" s="5">
        <v>17.110857664233578</v>
      </c>
      <c r="D232" s="6">
        <v>37</v>
      </c>
      <c r="E232" s="6">
        <v>36</v>
      </c>
      <c r="F232" s="6">
        <v>1842</v>
      </c>
      <c r="G232" s="6">
        <v>2192</v>
      </c>
      <c r="H232" s="7">
        <v>2.0086862106406079E-2</v>
      </c>
      <c r="I232" s="7">
        <v>1.6423357664233577E-2</v>
      </c>
      <c r="J232" s="5">
        <v>0.97807535770967358</v>
      </c>
      <c r="K232" s="5">
        <v>1</v>
      </c>
      <c r="L232" s="11">
        <v>98.903767885483674</v>
      </c>
    </row>
    <row r="233" spans="1:12" ht="30" x14ac:dyDescent="0.25">
      <c r="A233" s="10" t="s">
        <v>228</v>
      </c>
      <c r="B233" s="5">
        <v>15.11590909090909</v>
      </c>
      <c r="C233" s="5">
        <v>13.648382559774964</v>
      </c>
      <c r="D233" s="6">
        <v>28</v>
      </c>
      <c r="E233" s="6">
        <v>18</v>
      </c>
      <c r="F233" s="6">
        <v>440</v>
      </c>
      <c r="G233" s="6">
        <v>711</v>
      </c>
      <c r="H233" s="7">
        <v>6.363636363636363E-2</v>
      </c>
      <c r="I233" s="7">
        <v>2.5316455696202531E-2</v>
      </c>
      <c r="J233" s="5">
        <v>1</v>
      </c>
      <c r="K233" s="5">
        <v>1</v>
      </c>
      <c r="L233" s="11">
        <v>100</v>
      </c>
    </row>
    <row r="234" spans="1:12" ht="30" x14ac:dyDescent="0.25">
      <c r="A234" s="10" t="s">
        <v>229</v>
      </c>
      <c r="B234" s="5">
        <v>4.2575757575757578</v>
      </c>
      <c r="C234" s="5">
        <v>4.8504672897196262</v>
      </c>
      <c r="D234" s="6">
        <v>1</v>
      </c>
      <c r="E234" s="6">
        <v>2</v>
      </c>
      <c r="F234" s="6">
        <v>66</v>
      </c>
      <c r="G234" s="6">
        <v>107</v>
      </c>
      <c r="H234" s="7">
        <v>1.5151515151515152E-2</v>
      </c>
      <c r="I234" s="7">
        <v>1.8691588785046728E-2</v>
      </c>
      <c r="J234" s="5">
        <v>0.86074433764592417</v>
      </c>
      <c r="K234" s="5">
        <v>0.76635514018691597</v>
      </c>
      <c r="L234" s="11">
        <v>81.354973891642004</v>
      </c>
    </row>
    <row r="235" spans="1:12" x14ac:dyDescent="0.25">
      <c r="A235" s="10" t="s">
        <v>230</v>
      </c>
      <c r="B235" s="5">
        <v>4.333333333333333</v>
      </c>
      <c r="C235" s="5">
        <v>6.4424778761061949</v>
      </c>
      <c r="D235" s="6">
        <v>0</v>
      </c>
      <c r="E235" s="6">
        <v>0</v>
      </c>
      <c r="F235" s="6">
        <v>39</v>
      </c>
      <c r="G235" s="6">
        <v>113</v>
      </c>
      <c r="H235" s="7">
        <v>0</v>
      </c>
      <c r="I235" s="7">
        <v>0</v>
      </c>
      <c r="J235" s="5">
        <v>0.51327433628318575</v>
      </c>
      <c r="K235" s="5">
        <v>1</v>
      </c>
      <c r="L235" s="11">
        <v>75.663716814159287</v>
      </c>
    </row>
    <row r="236" spans="1:12" x14ac:dyDescent="0.25">
      <c r="A236" s="10" t="s">
        <v>231</v>
      </c>
      <c r="B236" s="5">
        <v>6.0192307692307692</v>
      </c>
      <c r="C236" s="5">
        <v>10.125</v>
      </c>
      <c r="D236" s="6">
        <v>1</v>
      </c>
      <c r="E236" s="6">
        <v>1</v>
      </c>
      <c r="F236" s="6">
        <v>52</v>
      </c>
      <c r="G236" s="6">
        <v>96</v>
      </c>
      <c r="H236" s="7">
        <v>1.9230769230769232E-2</v>
      </c>
      <c r="I236" s="7">
        <v>1.0416666666666666E-2</v>
      </c>
      <c r="J236" s="5">
        <v>0.3178913738019169</v>
      </c>
      <c r="K236" s="5">
        <v>1</v>
      </c>
      <c r="L236" s="11">
        <v>65.894568690095838</v>
      </c>
    </row>
    <row r="237" spans="1:12" ht="30" x14ac:dyDescent="0.25">
      <c r="A237" s="10" t="s">
        <v>232</v>
      </c>
      <c r="B237" s="5">
        <v>9.5</v>
      </c>
      <c r="C237" s="5">
        <v>13.043478260869565</v>
      </c>
      <c r="D237" s="6">
        <v>0</v>
      </c>
      <c r="E237" s="6">
        <v>0</v>
      </c>
      <c r="F237" s="6">
        <v>20</v>
      </c>
      <c r="G237" s="6">
        <v>46</v>
      </c>
      <c r="H237" s="7">
        <v>0</v>
      </c>
      <c r="I237" s="7">
        <v>0</v>
      </c>
      <c r="J237" s="5">
        <v>0.62700228832951954</v>
      </c>
      <c r="K237" s="5">
        <v>1</v>
      </c>
      <c r="L237" s="11">
        <v>81.350114416475975</v>
      </c>
    </row>
    <row r="238" spans="1:12" ht="30" x14ac:dyDescent="0.25">
      <c r="A238" s="10" t="s">
        <v>233</v>
      </c>
      <c r="B238" s="5">
        <v>11.349726775956285</v>
      </c>
      <c r="C238" s="5">
        <v>14.640816326530611</v>
      </c>
      <c r="D238" s="6">
        <v>3</v>
      </c>
      <c r="E238" s="6">
        <v>8</v>
      </c>
      <c r="F238" s="6">
        <v>183</v>
      </c>
      <c r="G238" s="6">
        <v>245</v>
      </c>
      <c r="H238" s="7">
        <v>1.6393442622950821E-2</v>
      </c>
      <c r="I238" s="7">
        <v>3.2653061224489799E-2</v>
      </c>
      <c r="J238" s="5">
        <v>0.71002918259263281</v>
      </c>
      <c r="K238" s="5">
        <v>8.1632653061223248E-3</v>
      </c>
      <c r="L238" s="11">
        <v>35.909622394937756</v>
      </c>
    </row>
    <row r="239" spans="1:12" x14ac:dyDescent="0.25">
      <c r="A239" s="10" t="s">
        <v>234</v>
      </c>
      <c r="B239" s="5">
        <v>11.285024154589372</v>
      </c>
      <c r="C239" s="5">
        <v>11.534090909090908</v>
      </c>
      <c r="D239" s="6">
        <v>2</v>
      </c>
      <c r="E239" s="6">
        <v>8</v>
      </c>
      <c r="F239" s="6">
        <v>207</v>
      </c>
      <c r="G239" s="6">
        <v>264</v>
      </c>
      <c r="H239" s="7">
        <v>9.6618357487922701E-3</v>
      </c>
      <c r="I239" s="7">
        <v>3.0303030303030304E-2</v>
      </c>
      <c r="J239" s="5">
        <v>0.9779294442714821</v>
      </c>
      <c r="K239" s="5">
        <v>0</v>
      </c>
      <c r="L239" s="11">
        <v>48.896472213574107</v>
      </c>
    </row>
    <row r="240" spans="1:12" ht="30" x14ac:dyDescent="0.25">
      <c r="A240" s="10" t="s">
        <v>235</v>
      </c>
      <c r="B240" s="5">
        <v>12.52</v>
      </c>
      <c r="C240" s="5">
        <v>12.577777777777778</v>
      </c>
      <c r="D240" s="6">
        <v>2</v>
      </c>
      <c r="E240" s="6">
        <v>1</v>
      </c>
      <c r="F240" s="6">
        <v>100</v>
      </c>
      <c r="G240" s="6">
        <v>90</v>
      </c>
      <c r="H240" s="7">
        <v>0.02</v>
      </c>
      <c r="I240" s="7">
        <v>1.1111111111111112E-2</v>
      </c>
      <c r="J240" s="5">
        <v>0.99538516151934686</v>
      </c>
      <c r="K240" s="5">
        <v>1</v>
      </c>
      <c r="L240" s="11">
        <v>99.769258075967343</v>
      </c>
    </row>
    <row r="241" spans="1:12" ht="30" x14ac:dyDescent="0.25">
      <c r="A241" s="10" t="s">
        <v>236</v>
      </c>
      <c r="B241" s="5">
        <v>7.3125</v>
      </c>
      <c r="C241" s="5">
        <v>6.7037037037037033</v>
      </c>
      <c r="D241" s="6">
        <v>2</v>
      </c>
      <c r="E241" s="6">
        <v>0</v>
      </c>
      <c r="F241" s="6">
        <v>32</v>
      </c>
      <c r="G241" s="6">
        <v>54</v>
      </c>
      <c r="H241" s="7">
        <v>6.25E-2</v>
      </c>
      <c r="I241" s="7">
        <v>0</v>
      </c>
      <c r="J241" s="5">
        <v>1</v>
      </c>
      <c r="K241" s="5">
        <v>1</v>
      </c>
      <c r="L241" s="11">
        <v>100</v>
      </c>
    </row>
    <row r="242" spans="1:12" ht="30" x14ac:dyDescent="0.25">
      <c r="A242" s="10" t="s">
        <v>237</v>
      </c>
      <c r="B242" s="5">
        <v>12.381165919282511</v>
      </c>
      <c r="C242" s="5">
        <v>12.440972222222221</v>
      </c>
      <c r="D242" s="6">
        <v>6</v>
      </c>
      <c r="E242" s="6">
        <v>1</v>
      </c>
      <c r="F242" s="6">
        <v>223</v>
      </c>
      <c r="G242" s="6">
        <v>288</v>
      </c>
      <c r="H242" s="7">
        <v>2.6905829596412557E-2</v>
      </c>
      <c r="I242" s="7">
        <v>3.472222222222222E-3</v>
      </c>
      <c r="J242" s="5">
        <v>0.99516957422833918</v>
      </c>
      <c r="K242" s="5">
        <v>1</v>
      </c>
      <c r="L242" s="11">
        <v>99.75847871141697</v>
      </c>
    </row>
    <row r="243" spans="1:12" x14ac:dyDescent="0.25">
      <c r="A243" s="10" t="s">
        <v>238</v>
      </c>
      <c r="B243" s="5">
        <v>15.776595744680851</v>
      </c>
      <c r="C243" s="5">
        <v>14.808823529411764</v>
      </c>
      <c r="D243" s="6">
        <v>0</v>
      </c>
      <c r="E243" s="6">
        <v>2</v>
      </c>
      <c r="F243" s="6">
        <v>94</v>
      </c>
      <c r="G243" s="6">
        <v>136</v>
      </c>
      <c r="H243" s="7">
        <v>0</v>
      </c>
      <c r="I243" s="7">
        <v>1.4705882352941176E-2</v>
      </c>
      <c r="J243" s="5">
        <v>1</v>
      </c>
      <c r="K243" s="5">
        <v>0</v>
      </c>
      <c r="L243" s="11">
        <v>50</v>
      </c>
    </row>
    <row r="244" spans="1:12" x14ac:dyDescent="0.25">
      <c r="A244" s="10" t="s">
        <v>239</v>
      </c>
      <c r="B244" s="5">
        <v>7.0714285714285712</v>
      </c>
      <c r="C244" s="5">
        <v>11.116279069767442</v>
      </c>
      <c r="D244" s="6">
        <v>0</v>
      </c>
      <c r="E244" s="6">
        <v>0</v>
      </c>
      <c r="F244" s="6">
        <v>42</v>
      </c>
      <c r="G244" s="6">
        <v>43</v>
      </c>
      <c r="H244" s="7">
        <v>0</v>
      </c>
      <c r="I244" s="7">
        <v>0</v>
      </c>
      <c r="J244" s="5">
        <v>0.42800093962884656</v>
      </c>
      <c r="K244" s="5">
        <v>1</v>
      </c>
      <c r="L244" s="11">
        <v>71.40004698144233</v>
      </c>
    </row>
    <row r="245" spans="1:12" x14ac:dyDescent="0.25">
      <c r="A245" s="10" t="s">
        <v>240</v>
      </c>
      <c r="B245" s="5">
        <v>8.7894736842105257</v>
      </c>
      <c r="C245" s="5">
        <v>6.3212669683257916</v>
      </c>
      <c r="D245" s="6">
        <v>4</v>
      </c>
      <c r="E245" s="6">
        <v>3</v>
      </c>
      <c r="F245" s="6">
        <v>209</v>
      </c>
      <c r="G245" s="6">
        <v>221</v>
      </c>
      <c r="H245" s="7">
        <v>1.9138755980861243E-2</v>
      </c>
      <c r="I245" s="7">
        <v>1.3574660633484163E-2</v>
      </c>
      <c r="J245" s="5">
        <v>1</v>
      </c>
      <c r="K245" s="5">
        <v>1</v>
      </c>
      <c r="L245" s="11">
        <v>100</v>
      </c>
    </row>
    <row r="246" spans="1:12" x14ac:dyDescent="0.25">
      <c r="A246" s="10" t="s">
        <v>241</v>
      </c>
      <c r="B246" s="5">
        <v>15.952380952380953</v>
      </c>
      <c r="C246" s="5">
        <v>8.1486486486486491</v>
      </c>
      <c r="D246" s="6">
        <v>4</v>
      </c>
      <c r="E246" s="6">
        <v>0</v>
      </c>
      <c r="F246" s="6">
        <v>294</v>
      </c>
      <c r="G246" s="6">
        <v>74</v>
      </c>
      <c r="H246" s="7">
        <v>1.3605442176870748E-2</v>
      </c>
      <c r="I246" s="7">
        <v>0</v>
      </c>
      <c r="J246" s="5">
        <v>1</v>
      </c>
      <c r="K246" s="5">
        <v>1</v>
      </c>
      <c r="L246" s="11">
        <v>100</v>
      </c>
    </row>
    <row r="247" spans="1:12" ht="15.75" thickBot="1" x14ac:dyDescent="0.3">
      <c r="A247" s="12" t="s">
        <v>242</v>
      </c>
      <c r="B247" s="13">
        <v>22.398809523809526</v>
      </c>
      <c r="C247" s="13">
        <v>13.647482014388489</v>
      </c>
      <c r="D247" s="14">
        <v>3</v>
      </c>
      <c r="E247" s="14">
        <v>6</v>
      </c>
      <c r="F247" s="14">
        <v>168</v>
      </c>
      <c r="G247" s="14">
        <v>139</v>
      </c>
      <c r="H247" s="15">
        <v>1.7857142857142856E-2</v>
      </c>
      <c r="I247" s="15">
        <v>4.3165467625899283E-2</v>
      </c>
      <c r="J247" s="13">
        <v>1</v>
      </c>
      <c r="K247" s="13">
        <v>0</v>
      </c>
      <c r="L247" s="16">
        <v>50</v>
      </c>
    </row>
    <row r="248" spans="1:12" x14ac:dyDescent="0.25">
      <c r="A248" s="1" t="s">
        <v>247</v>
      </c>
    </row>
    <row r="249" spans="1:12" ht="30.75" customHeight="1" x14ac:dyDescent="0.25">
      <c r="A249" s="58" t="s">
        <v>243</v>
      </c>
      <c r="B249" s="58"/>
      <c r="C249" s="58"/>
      <c r="D249" s="58"/>
      <c r="E249" s="58"/>
      <c r="F249" s="58"/>
      <c r="G249" s="58"/>
      <c r="H249" s="58"/>
      <c r="I249" s="58"/>
      <c r="J249" s="58"/>
      <c r="K249" s="58"/>
      <c r="L249" s="58"/>
    </row>
    <row r="250" spans="1:12" ht="51" customHeight="1" x14ac:dyDescent="0.25">
      <c r="A250" s="57" t="s">
        <v>245</v>
      </c>
      <c r="B250" s="58"/>
      <c r="C250" s="58"/>
      <c r="D250" s="58"/>
      <c r="E250" s="58"/>
      <c r="F250" s="58"/>
      <c r="G250" s="58"/>
      <c r="H250" s="58"/>
      <c r="I250" s="58"/>
      <c r="J250" s="58"/>
      <c r="K250" s="58"/>
      <c r="L250" s="58"/>
    </row>
    <row r="251" spans="1:12" ht="157.15" customHeight="1" x14ac:dyDescent="0.25">
      <c r="A251" s="57" t="s">
        <v>244</v>
      </c>
      <c r="B251" s="57"/>
      <c r="C251" s="57"/>
      <c r="D251" s="57"/>
      <c r="E251" s="57"/>
      <c r="F251" s="57"/>
      <c r="G251" s="57"/>
      <c r="H251" s="57"/>
      <c r="I251" s="57"/>
      <c r="J251" s="57"/>
      <c r="K251" s="57"/>
      <c r="L251" s="57"/>
    </row>
    <row r="252" spans="1:12" ht="23.85" customHeight="1" x14ac:dyDescent="0.25">
      <c r="A252" s="49" t="s">
        <v>248</v>
      </c>
      <c r="B252" s="49"/>
      <c r="C252" s="49"/>
      <c r="D252" s="49"/>
      <c r="E252" s="49"/>
      <c r="F252" s="49"/>
      <c r="G252" s="49"/>
      <c r="H252" s="49"/>
      <c r="I252" s="49"/>
      <c r="J252" s="49"/>
      <c r="K252" s="49"/>
      <c r="L252" s="49"/>
    </row>
    <row r="253" spans="1:12" x14ac:dyDescent="0.25">
      <c r="A253" s="2" t="s">
        <v>255</v>
      </c>
    </row>
    <row r="254" spans="1:12" x14ac:dyDescent="0.25">
      <c r="A254" s="8" t="s">
        <v>258</v>
      </c>
    </row>
    <row r="255" spans="1:12" x14ac:dyDescent="0.25"/>
    <row r="256" spans="1:12" x14ac:dyDescent="0.25"/>
    <row r="257"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spans="1:12" hidden="1" x14ac:dyDescent="0.25"/>
    <row r="402" spans="1:12" hidden="1" x14ac:dyDescent="0.25"/>
    <row r="403" spans="1:12" hidden="1" x14ac:dyDescent="0.25"/>
    <row r="404" spans="1:12" hidden="1" x14ac:dyDescent="0.25"/>
    <row r="405" spans="1:12" hidden="1" x14ac:dyDescent="0.25"/>
    <row r="406" spans="1:12" hidden="1" x14ac:dyDescent="0.25"/>
    <row r="407" spans="1:12" hidden="1" x14ac:dyDescent="0.25"/>
    <row r="408" spans="1:12" ht="14.25" hidden="1" customHeight="1" x14ac:dyDescent="0.25"/>
    <row r="409" spans="1:12" hidden="1" x14ac:dyDescent="0.25">
      <c r="A409" s="8" t="s">
        <v>273</v>
      </c>
      <c r="B409" s="8" t="s">
        <v>260</v>
      </c>
      <c r="C409" s="8" t="s">
        <v>260</v>
      </c>
      <c r="D409" s="8" t="s">
        <v>260</v>
      </c>
      <c r="E409" s="8" t="s">
        <v>260</v>
      </c>
      <c r="F409" s="8" t="s">
        <v>260</v>
      </c>
      <c r="G409" s="8" t="s">
        <v>260</v>
      </c>
      <c r="H409" s="8" t="s">
        <v>260</v>
      </c>
      <c r="I409" s="8" t="s">
        <v>260</v>
      </c>
      <c r="J409" s="8" t="s">
        <v>260</v>
      </c>
      <c r="K409" s="8" t="s">
        <v>260</v>
      </c>
      <c r="L409" s="8" t="s">
        <v>260</v>
      </c>
    </row>
  </sheetData>
  <autoFilter ref="A3:R254"/>
  <mergeCells count="13">
    <mergeCell ref="A252:L252"/>
    <mergeCell ref="H2:I2"/>
    <mergeCell ref="B1:L1"/>
    <mergeCell ref="A2:A3"/>
    <mergeCell ref="B2:C2"/>
    <mergeCell ref="D2:E2"/>
    <mergeCell ref="F2:G2"/>
    <mergeCell ref="J2:J3"/>
    <mergeCell ref="A251:L251"/>
    <mergeCell ref="A249:L249"/>
    <mergeCell ref="A250:L250"/>
    <mergeCell ref="K2:K3"/>
    <mergeCell ref="L2:L3"/>
  </mergeCells>
  <pageMargins left="0.70866141732283472" right="0.70866141732283472" top="0.74803149606299213" bottom="0.74803149606299213" header="0.31496062992125984" footer="0.31496062992125984"/>
  <pageSetup scale="39" fitToHeight="0" orientation="portrait" r:id="rId1"/>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9</xdr:col>
                <xdr:colOff>266700</xdr:colOff>
                <xdr:row>2</xdr:row>
                <xdr:rowOff>257175</xdr:rowOff>
              </from>
              <to>
                <xdr:col>9</xdr:col>
                <xdr:colOff>1524000</xdr:colOff>
                <xdr:row>2</xdr:row>
                <xdr:rowOff>695325</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7">
            <anchor moveWithCells="1" sizeWithCells="1">
              <from>
                <xdr:col>10</xdr:col>
                <xdr:colOff>38100</xdr:colOff>
                <xdr:row>2</xdr:row>
                <xdr:rowOff>161925</xdr:rowOff>
              </from>
              <to>
                <xdr:col>10</xdr:col>
                <xdr:colOff>1619250</xdr:colOff>
                <xdr:row>2</xdr:row>
                <xdr:rowOff>981075</xdr:rowOff>
              </to>
            </anchor>
          </objectPr>
        </oleObject>
      </mc:Choice>
      <mc:Fallback>
        <oleObject progId="Equation.3" shapeId="1026" r:id="rId6"/>
      </mc:Fallback>
    </mc:AlternateContent>
    <mc:AlternateContent xmlns:mc="http://schemas.openxmlformats.org/markup-compatibility/2006">
      <mc:Choice Requires="x14">
        <oleObject progId="Equation.3" shapeId="1028" r:id="rId8">
          <objectPr defaultSize="0" autoPict="0" r:id="rId9">
            <anchor moveWithCells="1" sizeWithCells="1">
              <from>
                <xdr:col>12</xdr:col>
                <xdr:colOff>0</xdr:colOff>
                <xdr:row>2</xdr:row>
                <xdr:rowOff>76200</xdr:rowOff>
              </from>
              <to>
                <xdr:col>12</xdr:col>
                <xdr:colOff>0</xdr:colOff>
                <xdr:row>2</xdr:row>
                <xdr:rowOff>866775</xdr:rowOff>
              </to>
            </anchor>
          </objectPr>
        </oleObject>
      </mc:Choice>
      <mc:Fallback>
        <oleObject progId="Equation.3" shapeId="1028" r:id="rId8"/>
      </mc:Fallback>
    </mc:AlternateContent>
    <mc:AlternateContent xmlns:mc="http://schemas.openxmlformats.org/markup-compatibility/2006">
      <mc:Choice Requires="x14">
        <oleObject progId="Equation.3" shapeId="1029" r:id="rId10">
          <objectPr defaultSize="0" autoPict="0" r:id="rId9">
            <anchor moveWithCells="1" sizeWithCells="1">
              <from>
                <xdr:col>12</xdr:col>
                <xdr:colOff>0</xdr:colOff>
                <xdr:row>2</xdr:row>
                <xdr:rowOff>76200</xdr:rowOff>
              </from>
              <to>
                <xdr:col>12</xdr:col>
                <xdr:colOff>0</xdr:colOff>
                <xdr:row>2</xdr:row>
                <xdr:rowOff>866775</xdr:rowOff>
              </to>
            </anchor>
          </objectPr>
        </oleObject>
      </mc:Choice>
      <mc:Fallback>
        <oleObject progId="Equation.3" shapeId="1029" r:id="rId10"/>
      </mc:Fallback>
    </mc:AlternateContent>
    <mc:AlternateContent xmlns:mc="http://schemas.openxmlformats.org/markup-compatibility/2006">
      <mc:Choice Requires="x14">
        <oleObject progId="Equation.3" shapeId="1030" r:id="rId11">
          <objectPr defaultSize="0" autoPict="0" r:id="rId9">
            <anchor moveWithCells="1" sizeWithCells="1">
              <from>
                <xdr:col>12</xdr:col>
                <xdr:colOff>0</xdr:colOff>
                <xdr:row>2</xdr:row>
                <xdr:rowOff>76200</xdr:rowOff>
              </from>
              <to>
                <xdr:col>12</xdr:col>
                <xdr:colOff>0</xdr:colOff>
                <xdr:row>2</xdr:row>
                <xdr:rowOff>866775</xdr:rowOff>
              </to>
            </anchor>
          </objectPr>
        </oleObject>
      </mc:Choice>
      <mc:Fallback>
        <oleObject progId="Equation.3" shapeId="1030" r:id="rId1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45"/>
  <sheetViews>
    <sheetView tabSelected="1" zoomScale="115" zoomScaleNormal="115" workbookViewId="0">
      <pane xSplit="1" ySplit="5" topLeftCell="B6" activePane="bottomRight" state="frozen"/>
      <selection pane="topRight" activeCell="B1" sqref="B1"/>
      <selection pane="bottomLeft" activeCell="A6" sqref="A6"/>
      <selection pane="bottomRight" activeCell="M1" sqref="M1:XFD1048576"/>
    </sheetView>
  </sheetViews>
  <sheetFormatPr baseColWidth="10" defaultColWidth="0" defaultRowHeight="15" x14ac:dyDescent="0.25"/>
  <cols>
    <col min="1" max="1" width="18.7109375" customWidth="1"/>
    <col min="2" max="2" width="12" customWidth="1"/>
    <col min="3" max="3" width="12.140625" customWidth="1"/>
    <col min="4" max="6" width="10.85546875" customWidth="1"/>
    <col min="7" max="7" width="11" customWidth="1"/>
    <col min="8" max="8" width="10.7109375" customWidth="1"/>
    <col min="9" max="9" width="10.85546875" customWidth="1"/>
    <col min="10" max="10" width="24.140625" customWidth="1"/>
    <col min="11" max="11" width="19.42578125" customWidth="1"/>
    <col min="12" max="12" width="32.85546875" customWidth="1"/>
    <col min="13" max="18" width="11.42578125" hidden="1"/>
    <col min="19" max="19" width="23" hidden="1"/>
    <col min="20" max="21" width="12.7109375" hidden="1"/>
    <col min="22" max="27" width="11.42578125" hidden="1"/>
    <col min="28" max="28" width="24.140625" hidden="1"/>
    <col min="29" max="29" width="14.5703125" hidden="1"/>
    <col min="30" max="30" width="24.140625" hidden="1"/>
    <col min="31" max="16384" width="11.42578125" hidden="1"/>
  </cols>
  <sheetData>
    <row r="1" spans="1:30" x14ac:dyDescent="0.25">
      <c r="A1" s="21" t="s">
        <v>0</v>
      </c>
      <c r="B1" s="67" t="s">
        <v>273</v>
      </c>
      <c r="C1" s="67"/>
      <c r="D1" s="67"/>
      <c r="E1" s="67"/>
      <c r="F1" s="67"/>
      <c r="G1" s="67"/>
      <c r="H1" s="67"/>
      <c r="I1" s="67"/>
      <c r="J1" s="19"/>
      <c r="K1" s="19"/>
      <c r="L1" s="19"/>
      <c r="Q1" s="20" t="s">
        <v>273</v>
      </c>
    </row>
    <row r="2" spans="1:30" x14ac:dyDescent="0.25">
      <c r="A2" s="19"/>
      <c r="B2" s="19"/>
      <c r="C2" s="19"/>
      <c r="D2" s="19"/>
      <c r="E2" s="19"/>
      <c r="F2" s="19"/>
      <c r="G2" s="19"/>
      <c r="H2" s="19"/>
      <c r="I2" s="19"/>
      <c r="J2" s="19"/>
      <c r="K2" s="19"/>
      <c r="L2" s="19"/>
      <c r="Q2" s="17" t="s">
        <v>1</v>
      </c>
    </row>
    <row r="3" spans="1:30" ht="15.75" thickBot="1" x14ac:dyDescent="0.3">
      <c r="A3" s="71" t="s">
        <v>271</v>
      </c>
      <c r="B3" s="72"/>
      <c r="C3" s="72"/>
      <c r="D3" s="72"/>
      <c r="E3" s="72"/>
      <c r="F3" s="72"/>
      <c r="G3" s="72"/>
      <c r="H3" s="72"/>
      <c r="I3" s="72"/>
      <c r="J3" s="72"/>
      <c r="K3" s="72"/>
      <c r="L3" s="73"/>
      <c r="Q3" s="17" t="s">
        <v>2</v>
      </c>
      <c r="S3" s="19"/>
      <c r="T3" s="19"/>
      <c r="U3" s="19"/>
      <c r="V3" s="19"/>
      <c r="W3" s="19"/>
      <c r="X3" s="19"/>
      <c r="Y3" s="19"/>
      <c r="Z3" s="19"/>
      <c r="AA3" s="19"/>
      <c r="AB3" s="19"/>
      <c r="AC3" s="19"/>
      <c r="AD3" s="19"/>
    </row>
    <row r="4" spans="1:30" ht="43.5" customHeight="1" x14ac:dyDescent="0.25">
      <c r="A4" s="62" t="s">
        <v>269</v>
      </c>
      <c r="B4" s="61" t="s">
        <v>249</v>
      </c>
      <c r="C4" s="61"/>
      <c r="D4" s="61" t="s">
        <v>251</v>
      </c>
      <c r="E4" s="61"/>
      <c r="F4" s="61" t="s">
        <v>254</v>
      </c>
      <c r="G4" s="61"/>
      <c r="H4" s="61" t="s">
        <v>250</v>
      </c>
      <c r="I4" s="61"/>
      <c r="J4" s="63" t="s">
        <v>246</v>
      </c>
      <c r="K4" s="63" t="s">
        <v>259</v>
      </c>
      <c r="L4" s="65" t="s">
        <v>274</v>
      </c>
      <c r="Q4" s="17" t="s">
        <v>3</v>
      </c>
      <c r="S4" s="62" t="s">
        <v>261</v>
      </c>
      <c r="T4" s="61" t="s">
        <v>249</v>
      </c>
      <c r="U4" s="61"/>
      <c r="V4" s="61" t="s">
        <v>251</v>
      </c>
      <c r="W4" s="61"/>
      <c r="X4" s="61" t="s">
        <v>254</v>
      </c>
      <c r="Y4" s="61"/>
      <c r="Z4" s="61" t="s">
        <v>250</v>
      </c>
      <c r="AA4" s="61"/>
      <c r="AB4" s="61" t="s">
        <v>246</v>
      </c>
      <c r="AC4" s="61" t="s">
        <v>259</v>
      </c>
      <c r="AD4" s="61" t="s">
        <v>253</v>
      </c>
    </row>
    <row r="5" spans="1:30" ht="78.75" customHeight="1" x14ac:dyDescent="0.25">
      <c r="A5" s="62"/>
      <c r="B5" s="27" t="s">
        <v>270</v>
      </c>
      <c r="C5" s="27" t="s">
        <v>272</v>
      </c>
      <c r="D5" s="27" t="s">
        <v>270</v>
      </c>
      <c r="E5" s="28" t="s">
        <v>272</v>
      </c>
      <c r="F5" s="27" t="s">
        <v>270</v>
      </c>
      <c r="G5" s="28" t="s">
        <v>272</v>
      </c>
      <c r="H5" s="27" t="s">
        <v>270</v>
      </c>
      <c r="I5" s="28" t="s">
        <v>272</v>
      </c>
      <c r="J5" s="64"/>
      <c r="K5" s="64"/>
      <c r="L5" s="66"/>
      <c r="Q5" s="17" t="s">
        <v>4</v>
      </c>
      <c r="S5" s="62"/>
      <c r="T5" s="23" t="s">
        <v>270</v>
      </c>
      <c r="U5" s="23" t="s">
        <v>268</v>
      </c>
      <c r="V5" s="23" t="s">
        <v>270</v>
      </c>
      <c r="W5" s="23" t="s">
        <v>268</v>
      </c>
      <c r="X5" s="23" t="s">
        <v>270</v>
      </c>
      <c r="Y5" s="23" t="s">
        <v>268</v>
      </c>
      <c r="Z5" s="23" t="s">
        <v>270</v>
      </c>
      <c r="AA5" s="23" t="s">
        <v>268</v>
      </c>
      <c r="AB5" s="61"/>
      <c r="AC5" s="61"/>
      <c r="AD5" s="61"/>
    </row>
    <row r="6" spans="1:30" ht="35.25" customHeight="1" x14ac:dyDescent="0.25">
      <c r="A6" s="29" t="s">
        <v>276</v>
      </c>
      <c r="B6" s="32" t="str">
        <f>T6</f>
        <v>DEPENDENCIA</v>
      </c>
      <c r="C6" s="32" t="str">
        <f t="shared" ref="C6:I6" si="0">U6</f>
        <v>DEPENDENCIA</v>
      </c>
      <c r="D6" s="35" t="str">
        <f t="shared" si="0"/>
        <v>DEPENDENCIA</v>
      </c>
      <c r="E6" s="35" t="str">
        <f t="shared" si="0"/>
        <v>DEPENDENCIA</v>
      </c>
      <c r="F6" s="35" t="str">
        <f t="shared" si="0"/>
        <v>DEPENDENCIA</v>
      </c>
      <c r="G6" s="35" t="str">
        <f t="shared" si="0"/>
        <v>DEPENDENCIA</v>
      </c>
      <c r="H6" s="30" t="str">
        <f t="shared" si="0"/>
        <v>DEPENDENCIA</v>
      </c>
      <c r="I6" s="30" t="str">
        <f t="shared" si="0"/>
        <v>DEPENDENCIA</v>
      </c>
      <c r="J6" s="32" t="str">
        <f t="shared" ref="J6" si="1">AB6</f>
        <v>DEPENDENCIA</v>
      </c>
      <c r="K6" s="30" t="str">
        <f t="shared" ref="K6" si="2">AC6</f>
        <v>DEPENDENCIA</v>
      </c>
      <c r="L6" s="45" t="str">
        <f t="shared" ref="L6" si="3">AD6</f>
        <v>DEPENDENCIA</v>
      </c>
      <c r="Q6" s="17" t="s">
        <v>5</v>
      </c>
      <c r="S6" s="22" t="s">
        <v>262</v>
      </c>
      <c r="T6" s="24" t="str">
        <f>+VLOOKUP($B1,'2013'!$A:$L,2,FALSE)</f>
        <v>DEPENDENCIA</v>
      </c>
      <c r="U6" s="24" t="str">
        <f>+VLOOKUP($B1,'2013'!$A:$L,3,FALSE)</f>
        <v>DEPENDENCIA</v>
      </c>
      <c r="V6" s="22" t="str">
        <f>+VLOOKUP($B1,'2013'!$A:$L,4,FALSE)</f>
        <v>DEPENDENCIA</v>
      </c>
      <c r="W6" s="22" t="str">
        <f>+VLOOKUP($B1,'2013'!$A:$L,5,FALSE)</f>
        <v>DEPENDENCIA</v>
      </c>
      <c r="X6" s="22" t="str">
        <f>+VLOOKUP($B1,'2013'!$A:$L,6,FALSE)</f>
        <v>DEPENDENCIA</v>
      </c>
      <c r="Y6" s="22" t="str">
        <f>+VLOOKUP($B1,'2013'!$A:$L,7,FALSE)</f>
        <v>DEPENDENCIA</v>
      </c>
      <c r="Z6" s="24" t="str">
        <f>+VLOOKUP($B1,'2013'!$A:$L,8,FALSE)</f>
        <v>DEPENDENCIA</v>
      </c>
      <c r="AA6" s="24" t="str">
        <f>+VLOOKUP($B1,'2013'!$A:$L,9,FALSE)</f>
        <v>DEPENDENCIA</v>
      </c>
      <c r="AB6" s="22" t="str">
        <f>+VLOOKUP($B1,'2013'!$A:$L,10,FALSE)</f>
        <v>DEPENDENCIA</v>
      </c>
      <c r="AC6" s="22" t="str">
        <f>+VLOOKUP($B1,'2013'!$A:$L,11,FALSE)</f>
        <v>DEPENDENCIA</v>
      </c>
      <c r="AD6" s="22" t="str">
        <f>+VLOOKUP($B1,'2013'!$A:$L,12,FALSE)</f>
        <v>DEPENDENCIA</v>
      </c>
    </row>
    <row r="7" spans="1:30" ht="35.25" customHeight="1" x14ac:dyDescent="0.25">
      <c r="A7" s="29" t="s">
        <v>263</v>
      </c>
      <c r="B7" s="32" t="str">
        <f>IF(C6="DEPENDENCIA","---",C6)</f>
        <v>---</v>
      </c>
      <c r="C7" s="34"/>
      <c r="D7" s="35" t="str">
        <f>IF(E6="DEPENDENCIA","---",E6)</f>
        <v>---</v>
      </c>
      <c r="E7" s="25"/>
      <c r="F7" s="35" t="str">
        <f>IF(G6="DEPENDENCIA","---",G6)</f>
        <v>---</v>
      </c>
      <c r="G7" s="25"/>
      <c r="H7" s="31" t="str">
        <f t="shared" ref="H7:H11" si="4">Z7</f>
        <v>---</v>
      </c>
      <c r="I7" s="31" t="str">
        <f t="shared" ref="I7:I11" si="5">AA7</f>
        <v>---</v>
      </c>
      <c r="J7" s="43" t="str">
        <f t="shared" ref="J7:J11" si="6">AB7</f>
        <v>---</v>
      </c>
      <c r="K7" s="31" t="str">
        <f t="shared" ref="K7:K11" si="7">AC7</f>
        <v>---</v>
      </c>
      <c r="L7" s="46" t="str">
        <f t="shared" ref="L7:L11" si="8">AD7</f>
        <v>---</v>
      </c>
      <c r="Q7" s="17" t="s">
        <v>6</v>
      </c>
      <c r="S7" s="22" t="s">
        <v>263</v>
      </c>
      <c r="T7" s="24" t="str">
        <f>+B7</f>
        <v>---</v>
      </c>
      <c r="U7" s="24">
        <f t="shared" ref="U7:Y7" si="9">+C7</f>
        <v>0</v>
      </c>
      <c r="V7" s="22" t="str">
        <f t="shared" si="9"/>
        <v>---</v>
      </c>
      <c r="W7" s="22">
        <f t="shared" si="9"/>
        <v>0</v>
      </c>
      <c r="X7" s="22" t="str">
        <f t="shared" si="9"/>
        <v>---</v>
      </c>
      <c r="Y7" s="22">
        <f t="shared" si="9"/>
        <v>0</v>
      </c>
      <c r="Z7" s="26" t="str">
        <f>IF(OR(B7="",C7="",D7="",E7="",F7="",G7=""),"---",V7/X7)</f>
        <v>---</v>
      </c>
      <c r="AA7" s="22" t="str">
        <f>IF(OR(B7="",C7="",D7="",E7="",F7="",G7=""),"---",W7/Y7)</f>
        <v>---</v>
      </c>
      <c r="AB7" s="24" t="str">
        <f>IF(OR(B7="",C7="",D7="",E7="",F7="",G7=""),"---",IF(B7=C7,0.5,IF(1+(T7-U7)/T7&gt;1,1,IF(1+(T7-U7)/T7&lt;0,0,1+(T7-U7)/T7))))</f>
        <v>---</v>
      </c>
      <c r="AC7" s="22" t="str">
        <f>IF(OR(B7="",C7="",D7="",E7="",F7="",G7=""),"---",IF(V7+W7=0,1,IF(V7=0,0,IF(1+(Z7-AA7)/Z7&gt;1,1,IF(1+(Z7-AA7)/Z7&lt;0,0,1+(Z7-AA7)/Z7)))))</f>
        <v>---</v>
      </c>
      <c r="AD7" s="25" t="str">
        <f>IF(OR(B7="",C7="",D7="",E7="",F7="",G7=""),"---",AVERAGE(AB7:AC7)*100)</f>
        <v>---</v>
      </c>
    </row>
    <row r="8" spans="1:30" ht="35.25" customHeight="1" x14ac:dyDescent="0.25">
      <c r="A8" s="29" t="s">
        <v>264</v>
      </c>
      <c r="B8" s="33" t="str">
        <f>+IF(C7="","---",C7)</f>
        <v>---</v>
      </c>
      <c r="C8" s="34"/>
      <c r="D8" s="36" t="str">
        <f>+IF(E7="","---",E7)</f>
        <v>---</v>
      </c>
      <c r="E8" s="25"/>
      <c r="F8" s="36" t="str">
        <f>+IF(G7="","---",G7)</f>
        <v>---</v>
      </c>
      <c r="G8" s="25"/>
      <c r="H8" s="31" t="str">
        <f t="shared" si="4"/>
        <v>---</v>
      </c>
      <c r="I8" s="31" t="str">
        <f t="shared" si="5"/>
        <v>---</v>
      </c>
      <c r="J8" s="43" t="str">
        <f t="shared" si="6"/>
        <v>---</v>
      </c>
      <c r="K8" s="31" t="str">
        <f t="shared" si="7"/>
        <v>---</v>
      </c>
      <c r="L8" s="46" t="str">
        <f t="shared" si="8"/>
        <v>---</v>
      </c>
      <c r="Q8" s="17" t="s">
        <v>7</v>
      </c>
      <c r="S8" s="22" t="s">
        <v>264</v>
      </c>
      <c r="T8" s="24" t="str">
        <f t="shared" ref="T8:T11" si="10">+B8</f>
        <v>---</v>
      </c>
      <c r="U8" s="24">
        <f t="shared" ref="U8:U11" si="11">+C8</f>
        <v>0</v>
      </c>
      <c r="V8" s="22" t="str">
        <f t="shared" ref="V8:V11" si="12">+D8</f>
        <v>---</v>
      </c>
      <c r="W8" s="22">
        <f t="shared" ref="W8:W11" si="13">+E8</f>
        <v>0</v>
      </c>
      <c r="X8" s="22" t="str">
        <f t="shared" ref="X8:X11" si="14">+F8</f>
        <v>---</v>
      </c>
      <c r="Y8" s="22">
        <f t="shared" ref="Y8:Y11" si="15">+G8</f>
        <v>0</v>
      </c>
      <c r="Z8" s="26" t="str">
        <f>IF(OR(B8="",C8="",D8="",E8="",F8="",G8=""),"---",V8/X8)</f>
        <v>---</v>
      </c>
      <c r="AA8" s="26" t="str">
        <f>IF(OR(B8="",C8="",D8="",E8="",F8="",G8=""),"---",W8/Y8)</f>
        <v>---</v>
      </c>
      <c r="AB8" s="24" t="str">
        <f t="shared" ref="AB8:AB11" si="16">IF(OR(B8="",C8="",D8="",E8="",F8="",G8=""),"---",IF(B8=C8,0.5,IF(1+(T8-U8)/T8&gt;1,1,IF(1+(T8-U8)/T8&lt;0,0,1+(T8-U8)/T8))))</f>
        <v>---</v>
      </c>
      <c r="AC8" s="22" t="str">
        <f>IF(OR(B8="",C8="",D8="",E8="",F8="",G8=""),"---",IF(V8+W8=0,1,IF(V8=0,0,IF(1+(Z8-AA8)/Z8&gt;1,1,IF(1+(Z8-AA8)/Z8&lt;0,0,1+(Z8-AA8)/Z8)))))</f>
        <v>---</v>
      </c>
      <c r="AD8" s="25" t="str">
        <f>IF(OR(B8="",C8="",D8="",E8="",F8="",G8=""),"---",AVERAGE(AB8:AC8)*100)</f>
        <v>---</v>
      </c>
    </row>
    <row r="9" spans="1:30" ht="35.25" customHeight="1" x14ac:dyDescent="0.25">
      <c r="A9" s="29" t="s">
        <v>265</v>
      </c>
      <c r="B9" s="33" t="str">
        <f t="shared" ref="B9:F11" si="17">+IF(C8="","---",C8)</f>
        <v>---</v>
      </c>
      <c r="C9" s="34"/>
      <c r="D9" s="36" t="str">
        <f t="shared" si="17"/>
        <v>---</v>
      </c>
      <c r="E9" s="25"/>
      <c r="F9" s="36" t="str">
        <f t="shared" si="17"/>
        <v>---</v>
      </c>
      <c r="G9" s="25"/>
      <c r="H9" s="31" t="str">
        <f t="shared" si="4"/>
        <v>---</v>
      </c>
      <c r="I9" s="31" t="str">
        <f t="shared" si="5"/>
        <v>---</v>
      </c>
      <c r="J9" s="43" t="str">
        <f t="shared" si="6"/>
        <v>---</v>
      </c>
      <c r="K9" s="31" t="str">
        <f t="shared" si="7"/>
        <v>---</v>
      </c>
      <c r="L9" s="46" t="str">
        <f t="shared" si="8"/>
        <v>---</v>
      </c>
      <c r="Q9" s="17" t="s">
        <v>8</v>
      </c>
      <c r="S9" s="22" t="s">
        <v>265</v>
      </c>
      <c r="T9" s="24" t="str">
        <f t="shared" si="10"/>
        <v>---</v>
      </c>
      <c r="U9" s="24">
        <f t="shared" si="11"/>
        <v>0</v>
      </c>
      <c r="V9" s="22" t="str">
        <f t="shared" si="12"/>
        <v>---</v>
      </c>
      <c r="W9" s="22">
        <f t="shared" si="13"/>
        <v>0</v>
      </c>
      <c r="X9" s="22" t="str">
        <f t="shared" si="14"/>
        <v>---</v>
      </c>
      <c r="Y9" s="22">
        <f t="shared" si="15"/>
        <v>0</v>
      </c>
      <c r="Z9" s="26" t="str">
        <f>IF(OR(B9="",C9="",D9="",E9="",F9="",G9=""),"---",V9/X9)</f>
        <v>---</v>
      </c>
      <c r="AA9" s="26" t="str">
        <f>IF(OR(B9="",C9="",D9="",E9="",F9="",G9=""),"---",W9/Y9)</f>
        <v>---</v>
      </c>
      <c r="AB9" s="24" t="str">
        <f t="shared" si="16"/>
        <v>---</v>
      </c>
      <c r="AC9" s="22" t="str">
        <f>IF(OR(B9="",C9="",D9="",E9="",F9="",G9=""),"---",IF(V9+W9=0,1,IF(V9=0,0,IF(1+(Z9-AA9)/Z9&gt;1,1,IF(1+(Z9-AA9)/Z9&lt;0,0,1+(Z9-AA9)/Z9)))))</f>
        <v>---</v>
      </c>
      <c r="AD9" s="25" t="str">
        <f>IF(OR(B9="",C9="",D9="",E9="",F9="",G9=""),"---",AVERAGE(AB9:AC9)*100)</f>
        <v>---</v>
      </c>
    </row>
    <row r="10" spans="1:30" ht="35.25" customHeight="1" x14ac:dyDescent="0.25">
      <c r="A10" s="29" t="s">
        <v>266</v>
      </c>
      <c r="B10" s="33" t="str">
        <f t="shared" si="17"/>
        <v>---</v>
      </c>
      <c r="C10" s="34"/>
      <c r="D10" s="36" t="str">
        <f t="shared" si="17"/>
        <v>---</v>
      </c>
      <c r="E10" s="25"/>
      <c r="F10" s="36" t="str">
        <f t="shared" si="17"/>
        <v>---</v>
      </c>
      <c r="G10" s="25"/>
      <c r="H10" s="31" t="str">
        <f t="shared" si="4"/>
        <v>---</v>
      </c>
      <c r="I10" s="31" t="str">
        <f t="shared" si="5"/>
        <v>---</v>
      </c>
      <c r="J10" s="43" t="str">
        <f t="shared" si="6"/>
        <v>---</v>
      </c>
      <c r="K10" s="31" t="str">
        <f t="shared" si="7"/>
        <v>---</v>
      </c>
      <c r="L10" s="46" t="str">
        <f t="shared" si="8"/>
        <v>---</v>
      </c>
      <c r="Q10" s="17" t="s">
        <v>9</v>
      </c>
      <c r="S10" s="22" t="s">
        <v>266</v>
      </c>
      <c r="T10" s="24" t="str">
        <f t="shared" si="10"/>
        <v>---</v>
      </c>
      <c r="U10" s="24">
        <f t="shared" si="11"/>
        <v>0</v>
      </c>
      <c r="V10" s="22" t="str">
        <f t="shared" si="12"/>
        <v>---</v>
      </c>
      <c r="W10" s="22">
        <f t="shared" si="13"/>
        <v>0</v>
      </c>
      <c r="X10" s="22" t="str">
        <f t="shared" si="14"/>
        <v>---</v>
      </c>
      <c r="Y10" s="22">
        <f t="shared" si="15"/>
        <v>0</v>
      </c>
      <c r="Z10" s="26" t="str">
        <f>IF(OR(B10="",C10="",D10="",E10="",F10="",G10=""),"---",V10/X10)</f>
        <v>---</v>
      </c>
      <c r="AA10" s="26" t="str">
        <f>IF(OR(B10="",C10="",D10="",E10="",F10="",G10=""),"---",W10/Y10)</f>
        <v>---</v>
      </c>
      <c r="AB10" s="24" t="str">
        <f t="shared" si="16"/>
        <v>---</v>
      </c>
      <c r="AC10" s="22" t="str">
        <f>IF(OR(B10="",C10="",D10="",E10="",F10="",G10=""),"---",IF(V10+W10=0,1,IF(V10=0,0,IF(1+(Z10-AA10)/Z10&gt;1,1,IF(1+(Z10-AA10)/Z10&lt;0,0,1+(Z10-AA10)/Z10)))))</f>
        <v>---</v>
      </c>
      <c r="AD10" s="25" t="str">
        <f>IF(OR(B10="",C10="",D10="",E10="",F10="",G10=""),"---",AVERAGE(AB10:AC10)*100)</f>
        <v>---</v>
      </c>
    </row>
    <row r="11" spans="1:30" ht="35.25" customHeight="1" thickBot="1" x14ac:dyDescent="0.3">
      <c r="A11" s="37" t="s">
        <v>267</v>
      </c>
      <c r="B11" s="38" t="str">
        <f t="shared" si="17"/>
        <v>---</v>
      </c>
      <c r="C11" s="39"/>
      <c r="D11" s="40" t="str">
        <f t="shared" si="17"/>
        <v>---</v>
      </c>
      <c r="E11" s="41"/>
      <c r="F11" s="40" t="str">
        <f t="shared" si="17"/>
        <v>---</v>
      </c>
      <c r="G11" s="41"/>
      <c r="H11" s="42" t="str">
        <f t="shared" si="4"/>
        <v>---</v>
      </c>
      <c r="I11" s="42" t="str">
        <f t="shared" si="5"/>
        <v>---</v>
      </c>
      <c r="J11" s="44" t="str">
        <f t="shared" si="6"/>
        <v>---</v>
      </c>
      <c r="K11" s="42" t="str">
        <f t="shared" si="7"/>
        <v>---</v>
      </c>
      <c r="L11" s="47" t="str">
        <f t="shared" si="8"/>
        <v>---</v>
      </c>
      <c r="Q11" s="17" t="s">
        <v>10</v>
      </c>
      <c r="S11" s="22" t="s">
        <v>267</v>
      </c>
      <c r="T11" s="24" t="str">
        <f t="shared" si="10"/>
        <v>---</v>
      </c>
      <c r="U11" s="24">
        <f t="shared" si="11"/>
        <v>0</v>
      </c>
      <c r="V11" s="22" t="str">
        <f t="shared" si="12"/>
        <v>---</v>
      </c>
      <c r="W11" s="22">
        <f t="shared" si="13"/>
        <v>0</v>
      </c>
      <c r="X11" s="22" t="str">
        <f t="shared" si="14"/>
        <v>---</v>
      </c>
      <c r="Y11" s="22">
        <f t="shared" si="15"/>
        <v>0</v>
      </c>
      <c r="Z11" s="26" t="str">
        <f>IF(OR(B11="",C11="",D11="",E11="",F11="",G11=""),"---",V11/X11)</f>
        <v>---</v>
      </c>
      <c r="AA11" s="26" t="str">
        <f>IF(OR(B11="",C11="",D11="",E11="",F11="",G11=""),"---",W11/Y11)</f>
        <v>---</v>
      </c>
      <c r="AB11" s="24" t="str">
        <f t="shared" si="16"/>
        <v>---</v>
      </c>
      <c r="AC11" s="22" t="str">
        <f>IF(OR(B11="",C11="",D11="",E11="",F11="",G11=""),"---",IF(V11+W11=0,1,IF(V11=0,0,IF(1+(Z11-AA11)/Z11&gt;1,1,IF(1+(Z11-AA11)/Z11&lt;0,0,1+(Z11-AA11)/Z11)))))</f>
        <v>---</v>
      </c>
      <c r="AD11" s="25" t="str">
        <f>IF(OR(B11="",C11="",D11="",E11="",F11="",G11=""),"---",AVERAGE(AB11:AC11)*100)</f>
        <v>---</v>
      </c>
    </row>
    <row r="12" spans="1:30" ht="58.5" customHeight="1" thickBot="1" x14ac:dyDescent="0.3">
      <c r="A12" s="68" t="s">
        <v>275</v>
      </c>
      <c r="B12" s="69"/>
      <c r="C12" s="69"/>
      <c r="D12" s="69"/>
      <c r="E12" s="69"/>
      <c r="F12" s="69"/>
      <c r="G12" s="69"/>
      <c r="H12" s="69"/>
      <c r="I12" s="69"/>
      <c r="J12" s="69"/>
      <c r="K12" s="69"/>
      <c r="L12" s="70"/>
      <c r="Q12" s="17" t="s">
        <v>11</v>
      </c>
      <c r="S12" s="19"/>
      <c r="T12" s="19"/>
      <c r="U12" s="19"/>
      <c r="V12" s="19"/>
      <c r="W12" s="19"/>
      <c r="X12" s="19"/>
      <c r="Y12" s="19"/>
      <c r="Z12" s="19"/>
      <c r="AA12" s="19"/>
      <c r="AB12" s="19"/>
      <c r="AC12" s="19"/>
      <c r="AD12" s="19"/>
    </row>
    <row r="13" spans="1:30" x14ac:dyDescent="0.25">
      <c r="A13" s="19"/>
      <c r="B13" s="19"/>
      <c r="C13" s="19"/>
      <c r="D13" s="19"/>
      <c r="E13" s="19"/>
      <c r="F13" s="19"/>
      <c r="G13" s="19"/>
      <c r="H13" s="19"/>
      <c r="I13" s="19"/>
      <c r="J13" s="19"/>
      <c r="K13" s="19"/>
      <c r="L13" s="48"/>
      <c r="Q13" s="17" t="s">
        <v>12</v>
      </c>
      <c r="S13" s="19"/>
      <c r="T13" s="19"/>
      <c r="U13" s="19"/>
      <c r="V13" s="19"/>
      <c r="W13" s="19"/>
      <c r="X13" s="19"/>
      <c r="Y13" s="19"/>
      <c r="Z13" s="19"/>
      <c r="AA13" s="19"/>
      <c r="AB13" s="19"/>
      <c r="AC13" s="19"/>
      <c r="AD13" s="19"/>
    </row>
    <row r="14" spans="1:30" x14ac:dyDescent="0.25">
      <c r="A14" s="19"/>
      <c r="B14" s="19"/>
      <c r="C14" s="19"/>
      <c r="D14" s="19"/>
      <c r="E14" s="19"/>
      <c r="F14" s="19"/>
      <c r="G14" s="19"/>
      <c r="H14" s="19"/>
      <c r="I14" s="19"/>
      <c r="J14" s="19"/>
      <c r="K14" s="19"/>
      <c r="L14" s="48"/>
      <c r="Q14" s="17" t="s">
        <v>13</v>
      </c>
      <c r="S14" s="19"/>
      <c r="T14" s="19"/>
      <c r="U14" s="19"/>
      <c r="V14" s="19"/>
      <c r="W14" s="19"/>
      <c r="X14" s="19"/>
      <c r="Y14" s="19"/>
      <c r="Z14" s="19"/>
      <c r="AA14" s="19"/>
      <c r="AB14" s="19"/>
      <c r="AC14" s="19"/>
      <c r="AD14" s="19"/>
    </row>
    <row r="15" spans="1:30" x14ac:dyDescent="0.25">
      <c r="A15" s="19"/>
      <c r="B15" s="19"/>
      <c r="C15" s="19"/>
      <c r="D15" s="19"/>
      <c r="E15" s="19"/>
      <c r="F15" s="19"/>
      <c r="G15" s="19"/>
      <c r="H15" s="19"/>
      <c r="I15" s="19"/>
      <c r="J15" s="19"/>
      <c r="K15" s="19"/>
      <c r="L15" s="19"/>
      <c r="Q15" s="17" t="s">
        <v>14</v>
      </c>
      <c r="S15" s="19"/>
      <c r="T15" s="19"/>
      <c r="U15" s="19"/>
      <c r="V15" s="19"/>
      <c r="W15" s="19"/>
      <c r="X15" s="19"/>
      <c r="Y15" s="19"/>
      <c r="Z15" s="19"/>
      <c r="AA15" s="19"/>
      <c r="AB15" s="19"/>
      <c r="AC15" s="19"/>
      <c r="AD15" s="19"/>
    </row>
    <row r="16" spans="1:30" x14ac:dyDescent="0.25">
      <c r="A16" s="19"/>
      <c r="B16" s="19"/>
      <c r="C16" s="19"/>
      <c r="D16" s="19"/>
      <c r="E16" s="19"/>
      <c r="F16" s="19"/>
      <c r="G16" s="19"/>
      <c r="H16" s="19"/>
      <c r="I16" s="19"/>
      <c r="J16" s="19"/>
      <c r="K16" s="19"/>
      <c r="L16" s="19"/>
      <c r="Q16" s="17" t="s">
        <v>15</v>
      </c>
      <c r="S16" s="19"/>
      <c r="T16" s="19"/>
      <c r="U16" s="19"/>
      <c r="V16" s="19"/>
      <c r="W16" s="19"/>
      <c r="X16" s="19"/>
      <c r="Y16" s="19"/>
      <c r="Z16" s="19"/>
      <c r="AA16" s="19"/>
      <c r="AB16" s="19"/>
      <c r="AC16" s="19"/>
      <c r="AD16" s="19"/>
    </row>
    <row r="17" spans="1:30" x14ac:dyDescent="0.25">
      <c r="A17" s="19"/>
      <c r="B17" s="19"/>
      <c r="C17" s="19"/>
      <c r="D17" s="19"/>
      <c r="E17" s="19"/>
      <c r="F17" s="19"/>
      <c r="G17" s="19"/>
      <c r="H17" s="19"/>
      <c r="I17" s="19"/>
      <c r="J17" s="19"/>
      <c r="K17" s="19"/>
      <c r="L17" s="19"/>
      <c r="Q17" s="17" t="s">
        <v>16</v>
      </c>
      <c r="S17" s="19"/>
      <c r="T17" s="19"/>
      <c r="U17" s="19"/>
      <c r="V17" s="19"/>
      <c r="W17" s="19"/>
      <c r="X17" s="19"/>
      <c r="Y17" s="19"/>
      <c r="Z17" s="19"/>
      <c r="AA17" s="19"/>
      <c r="AB17" s="19"/>
      <c r="AC17" s="19"/>
      <c r="AD17" s="19"/>
    </row>
    <row r="18" spans="1:30" x14ac:dyDescent="0.25">
      <c r="A18" s="19"/>
      <c r="B18" s="19"/>
      <c r="C18" s="19"/>
      <c r="D18" s="19"/>
      <c r="E18" s="19"/>
      <c r="F18" s="19"/>
      <c r="G18" s="19"/>
      <c r="H18" s="19"/>
      <c r="I18" s="19"/>
      <c r="J18" s="19"/>
      <c r="K18" s="19"/>
      <c r="L18" s="19"/>
      <c r="Q18" s="17" t="s">
        <v>17</v>
      </c>
    </row>
    <row r="19" spans="1:30" x14ac:dyDescent="0.25">
      <c r="A19" s="19"/>
      <c r="B19" s="19"/>
      <c r="C19" s="19"/>
      <c r="D19" s="19"/>
      <c r="E19" s="19"/>
      <c r="F19" s="19"/>
      <c r="G19" s="19"/>
      <c r="H19" s="19"/>
      <c r="I19" s="19"/>
      <c r="J19" s="19"/>
      <c r="K19" s="19"/>
      <c r="L19" s="19"/>
      <c r="Q19" s="17" t="s">
        <v>18</v>
      </c>
    </row>
    <row r="20" spans="1:30" x14ac:dyDescent="0.25">
      <c r="A20" s="19"/>
      <c r="B20" s="19"/>
      <c r="C20" s="19"/>
      <c r="D20" s="19"/>
      <c r="E20" s="19"/>
      <c r="F20" s="19"/>
      <c r="G20" s="19"/>
      <c r="H20" s="19"/>
      <c r="I20" s="19"/>
      <c r="J20" s="19"/>
      <c r="K20" s="19"/>
      <c r="L20" s="19"/>
      <c r="Q20" s="17" t="s">
        <v>19</v>
      </c>
    </row>
    <row r="21" spans="1:30" x14ac:dyDescent="0.25">
      <c r="A21" s="19"/>
      <c r="B21" s="19"/>
      <c r="C21" s="19"/>
      <c r="D21" s="19"/>
      <c r="E21" s="19"/>
      <c r="F21" s="19"/>
      <c r="G21" s="19"/>
      <c r="H21" s="19"/>
      <c r="I21" s="19"/>
      <c r="J21" s="19"/>
      <c r="K21" s="19"/>
      <c r="L21" s="19"/>
      <c r="Q21" s="17" t="s">
        <v>20</v>
      </c>
    </row>
    <row r="22" spans="1:30" x14ac:dyDescent="0.25">
      <c r="A22" s="19"/>
      <c r="B22" s="19"/>
      <c r="C22" s="19"/>
      <c r="D22" s="19"/>
      <c r="E22" s="19"/>
      <c r="F22" s="19"/>
      <c r="G22" s="19"/>
      <c r="H22" s="19"/>
      <c r="I22" s="19"/>
      <c r="J22" s="19"/>
      <c r="K22" s="19"/>
      <c r="L22" s="19"/>
      <c r="Q22" s="17" t="s">
        <v>21</v>
      </c>
    </row>
    <row r="23" spans="1:30" x14ac:dyDescent="0.25">
      <c r="A23" s="19"/>
      <c r="B23" s="19"/>
      <c r="C23" s="19"/>
      <c r="D23" s="19"/>
      <c r="E23" s="19"/>
      <c r="F23" s="19"/>
      <c r="G23" s="19"/>
      <c r="H23" s="19"/>
      <c r="I23" s="19"/>
      <c r="J23" s="19"/>
      <c r="K23" s="19"/>
      <c r="L23" s="19"/>
      <c r="Q23" s="17" t="s">
        <v>22</v>
      </c>
    </row>
    <row r="24" spans="1:30" x14ac:dyDescent="0.25">
      <c r="A24" s="19"/>
      <c r="B24" s="19"/>
      <c r="C24" s="19"/>
      <c r="D24" s="19"/>
      <c r="E24" s="19"/>
      <c r="F24" s="19"/>
      <c r="G24" s="19"/>
      <c r="H24" s="19"/>
      <c r="I24" s="19"/>
      <c r="J24" s="19"/>
      <c r="K24" s="19"/>
      <c r="L24" s="19"/>
      <c r="Q24" s="17" t="s">
        <v>23</v>
      </c>
    </row>
    <row r="25" spans="1:30" x14ac:dyDescent="0.25">
      <c r="A25" s="19"/>
      <c r="B25" s="19"/>
      <c r="C25" s="19"/>
      <c r="D25" s="19"/>
      <c r="E25" s="19"/>
      <c r="F25" s="19"/>
      <c r="G25" s="19"/>
      <c r="H25" s="19"/>
      <c r="I25" s="19"/>
      <c r="J25" s="19"/>
      <c r="K25" s="19"/>
      <c r="L25" s="19"/>
      <c r="Q25" s="17" t="s">
        <v>24</v>
      </c>
    </row>
    <row r="26" spans="1:30" x14ac:dyDescent="0.25">
      <c r="A26" s="19"/>
      <c r="B26" s="19"/>
      <c r="C26" s="19"/>
      <c r="D26" s="19"/>
      <c r="E26" s="19"/>
      <c r="F26" s="19"/>
      <c r="G26" s="19"/>
      <c r="H26" s="19"/>
      <c r="I26" s="19"/>
      <c r="J26" s="19"/>
      <c r="K26" s="19"/>
      <c r="L26" s="19"/>
      <c r="Q26" s="17" t="s">
        <v>25</v>
      </c>
    </row>
    <row r="27" spans="1:30" x14ac:dyDescent="0.25">
      <c r="A27" s="19"/>
      <c r="B27" s="19"/>
      <c r="C27" s="19"/>
      <c r="D27" s="19"/>
      <c r="E27" s="19"/>
      <c r="F27" s="19"/>
      <c r="G27" s="19"/>
      <c r="H27" s="19"/>
      <c r="I27" s="19"/>
      <c r="J27" s="19"/>
      <c r="K27" s="19"/>
      <c r="L27" s="19"/>
      <c r="Q27" s="17" t="s">
        <v>26</v>
      </c>
    </row>
    <row r="28" spans="1:30" x14ac:dyDescent="0.25">
      <c r="A28" s="19"/>
      <c r="B28" s="19"/>
      <c r="C28" s="19"/>
      <c r="D28" s="19"/>
      <c r="E28" s="19"/>
      <c r="F28" s="19"/>
      <c r="G28" s="19"/>
      <c r="H28" s="19"/>
      <c r="I28" s="19"/>
      <c r="J28" s="19"/>
      <c r="K28" s="19"/>
      <c r="L28" s="19"/>
      <c r="Q28" s="17" t="s">
        <v>27</v>
      </c>
    </row>
    <row r="29" spans="1:30" x14ac:dyDescent="0.25">
      <c r="A29" s="19"/>
      <c r="B29" s="19"/>
      <c r="C29" s="19"/>
      <c r="D29" s="19"/>
      <c r="E29" s="19"/>
      <c r="F29" s="19"/>
      <c r="G29" s="19"/>
      <c r="H29" s="19"/>
      <c r="I29" s="19"/>
      <c r="J29" s="19"/>
      <c r="K29" s="19"/>
      <c r="L29" s="19"/>
      <c r="Q29" s="17" t="s">
        <v>28</v>
      </c>
    </row>
    <row r="30" spans="1:30" x14ac:dyDescent="0.25">
      <c r="Q30" s="17" t="s">
        <v>29</v>
      </c>
    </row>
    <row r="31" spans="1:30" x14ac:dyDescent="0.25">
      <c r="Q31" s="17" t="s">
        <v>30</v>
      </c>
    </row>
    <row r="32" spans="1:30" x14ac:dyDescent="0.25">
      <c r="Q32" s="17" t="s">
        <v>31</v>
      </c>
    </row>
    <row r="33" spans="17:17" x14ac:dyDescent="0.25">
      <c r="Q33" s="17" t="s">
        <v>32</v>
      </c>
    </row>
    <row r="34" spans="17:17" x14ac:dyDescent="0.25">
      <c r="Q34" s="17" t="s">
        <v>33</v>
      </c>
    </row>
    <row r="35" spans="17:17" x14ac:dyDescent="0.25">
      <c r="Q35" s="17" t="s">
        <v>34</v>
      </c>
    </row>
    <row r="36" spans="17:17" x14ac:dyDescent="0.25">
      <c r="Q36" s="17" t="s">
        <v>35</v>
      </c>
    </row>
    <row r="37" spans="17:17" x14ac:dyDescent="0.25">
      <c r="Q37" s="17" t="s">
        <v>36</v>
      </c>
    </row>
    <row r="38" spans="17:17" x14ac:dyDescent="0.25">
      <c r="Q38" s="17" t="s">
        <v>37</v>
      </c>
    </row>
    <row r="39" spans="17:17" x14ac:dyDescent="0.25">
      <c r="Q39" s="17" t="s">
        <v>38</v>
      </c>
    </row>
    <row r="40" spans="17:17" x14ac:dyDescent="0.25">
      <c r="Q40" s="17" t="s">
        <v>39</v>
      </c>
    </row>
    <row r="41" spans="17:17" x14ac:dyDescent="0.25">
      <c r="Q41" s="17" t="s">
        <v>40</v>
      </c>
    </row>
    <row r="42" spans="17:17" x14ac:dyDescent="0.25">
      <c r="Q42" s="17" t="s">
        <v>41</v>
      </c>
    </row>
    <row r="43" spans="17:17" x14ac:dyDescent="0.25">
      <c r="Q43" s="17" t="s">
        <v>42</v>
      </c>
    </row>
    <row r="44" spans="17:17" x14ac:dyDescent="0.25">
      <c r="Q44" s="17" t="s">
        <v>43</v>
      </c>
    </row>
    <row r="45" spans="17:17" x14ac:dyDescent="0.25">
      <c r="Q45" s="17" t="s">
        <v>44</v>
      </c>
    </row>
    <row r="46" spans="17:17" x14ac:dyDescent="0.25">
      <c r="Q46" s="17" t="s">
        <v>45</v>
      </c>
    </row>
    <row r="47" spans="17:17" x14ac:dyDescent="0.25">
      <c r="Q47" s="17" t="s">
        <v>46</v>
      </c>
    </row>
    <row r="48" spans="17:17" x14ac:dyDescent="0.25">
      <c r="Q48" s="17" t="s">
        <v>47</v>
      </c>
    </row>
    <row r="49" spans="17:17" x14ac:dyDescent="0.25">
      <c r="Q49" s="17" t="s">
        <v>48</v>
      </c>
    </row>
    <row r="50" spans="17:17" x14ac:dyDescent="0.25">
      <c r="Q50" s="17" t="s">
        <v>49</v>
      </c>
    </row>
    <row r="51" spans="17:17" x14ac:dyDescent="0.25">
      <c r="Q51" s="17" t="s">
        <v>50</v>
      </c>
    </row>
    <row r="52" spans="17:17" x14ac:dyDescent="0.25">
      <c r="Q52" s="17" t="s">
        <v>51</v>
      </c>
    </row>
    <row r="53" spans="17:17" x14ac:dyDescent="0.25">
      <c r="Q53" s="17" t="s">
        <v>52</v>
      </c>
    </row>
    <row r="54" spans="17:17" x14ac:dyDescent="0.25">
      <c r="Q54" s="17" t="s">
        <v>53</v>
      </c>
    </row>
    <row r="55" spans="17:17" x14ac:dyDescent="0.25">
      <c r="Q55" s="17" t="s">
        <v>54</v>
      </c>
    </row>
    <row r="56" spans="17:17" x14ac:dyDescent="0.25">
      <c r="Q56" s="17" t="s">
        <v>55</v>
      </c>
    </row>
    <row r="57" spans="17:17" x14ac:dyDescent="0.25">
      <c r="Q57" s="17" t="s">
        <v>56</v>
      </c>
    </row>
    <row r="58" spans="17:17" x14ac:dyDescent="0.25">
      <c r="Q58" s="17" t="s">
        <v>57</v>
      </c>
    </row>
    <row r="59" spans="17:17" x14ac:dyDescent="0.25">
      <c r="Q59" s="17" t="s">
        <v>58</v>
      </c>
    </row>
    <row r="60" spans="17:17" x14ac:dyDescent="0.25">
      <c r="Q60" s="17" t="s">
        <v>59</v>
      </c>
    </row>
    <row r="61" spans="17:17" x14ac:dyDescent="0.25">
      <c r="Q61" s="17" t="s">
        <v>60</v>
      </c>
    </row>
    <row r="62" spans="17:17" x14ac:dyDescent="0.25">
      <c r="Q62" s="17" t="s">
        <v>61</v>
      </c>
    </row>
    <row r="63" spans="17:17" x14ac:dyDescent="0.25">
      <c r="Q63" s="17" t="s">
        <v>62</v>
      </c>
    </row>
    <row r="64" spans="17:17" x14ac:dyDescent="0.25">
      <c r="Q64" s="17" t="s">
        <v>63</v>
      </c>
    </row>
    <row r="65" spans="17:17" x14ac:dyDescent="0.25">
      <c r="Q65" s="17" t="s">
        <v>64</v>
      </c>
    </row>
    <row r="66" spans="17:17" x14ac:dyDescent="0.25">
      <c r="Q66" s="17" t="s">
        <v>65</v>
      </c>
    </row>
    <row r="67" spans="17:17" x14ac:dyDescent="0.25">
      <c r="Q67" s="17" t="s">
        <v>66</v>
      </c>
    </row>
    <row r="68" spans="17:17" x14ac:dyDescent="0.25">
      <c r="Q68" s="17" t="s">
        <v>67</v>
      </c>
    </row>
    <row r="69" spans="17:17" x14ac:dyDescent="0.25">
      <c r="Q69" s="17" t="s">
        <v>68</v>
      </c>
    </row>
    <row r="70" spans="17:17" x14ac:dyDescent="0.25">
      <c r="Q70" s="17" t="s">
        <v>257</v>
      </c>
    </row>
    <row r="71" spans="17:17" x14ac:dyDescent="0.25">
      <c r="Q71" s="17" t="s">
        <v>69</v>
      </c>
    </row>
    <row r="72" spans="17:17" x14ac:dyDescent="0.25">
      <c r="Q72" s="17" t="s">
        <v>70</v>
      </c>
    </row>
    <row r="73" spans="17:17" x14ac:dyDescent="0.25">
      <c r="Q73" s="17" t="s">
        <v>71</v>
      </c>
    </row>
    <row r="74" spans="17:17" x14ac:dyDescent="0.25">
      <c r="Q74" s="17" t="s">
        <v>72</v>
      </c>
    </row>
    <row r="75" spans="17:17" x14ac:dyDescent="0.25">
      <c r="Q75" s="17" t="s">
        <v>73</v>
      </c>
    </row>
    <row r="76" spans="17:17" x14ac:dyDescent="0.25">
      <c r="Q76" s="17" t="s">
        <v>74</v>
      </c>
    </row>
    <row r="77" spans="17:17" x14ac:dyDescent="0.25">
      <c r="Q77" s="17" t="s">
        <v>75</v>
      </c>
    </row>
    <row r="78" spans="17:17" x14ac:dyDescent="0.25">
      <c r="Q78" s="17" t="s">
        <v>76</v>
      </c>
    </row>
    <row r="79" spans="17:17" x14ac:dyDescent="0.25">
      <c r="Q79" s="17" t="s">
        <v>77</v>
      </c>
    </row>
    <row r="80" spans="17:17" x14ac:dyDescent="0.25">
      <c r="Q80" s="17" t="s">
        <v>78</v>
      </c>
    </row>
    <row r="81" spans="17:17" x14ac:dyDescent="0.25">
      <c r="Q81" s="17" t="s">
        <v>79</v>
      </c>
    </row>
    <row r="82" spans="17:17" x14ac:dyDescent="0.25">
      <c r="Q82" s="17" t="s">
        <v>80</v>
      </c>
    </row>
    <row r="83" spans="17:17" x14ac:dyDescent="0.25">
      <c r="Q83" s="17" t="s">
        <v>81</v>
      </c>
    </row>
    <row r="84" spans="17:17" x14ac:dyDescent="0.25">
      <c r="Q84" s="17" t="s">
        <v>82</v>
      </c>
    </row>
    <row r="85" spans="17:17" x14ac:dyDescent="0.25">
      <c r="Q85" s="17" t="s">
        <v>83</v>
      </c>
    </row>
    <row r="86" spans="17:17" x14ac:dyDescent="0.25">
      <c r="Q86" s="17" t="s">
        <v>84</v>
      </c>
    </row>
    <row r="87" spans="17:17" x14ac:dyDescent="0.25">
      <c r="Q87" s="17" t="s">
        <v>85</v>
      </c>
    </row>
    <row r="88" spans="17:17" x14ac:dyDescent="0.25">
      <c r="Q88" s="17" t="s">
        <v>86</v>
      </c>
    </row>
    <row r="89" spans="17:17" x14ac:dyDescent="0.25">
      <c r="Q89" s="17" t="s">
        <v>87</v>
      </c>
    </row>
    <row r="90" spans="17:17" x14ac:dyDescent="0.25">
      <c r="Q90" s="17" t="s">
        <v>88</v>
      </c>
    </row>
    <row r="91" spans="17:17" x14ac:dyDescent="0.25">
      <c r="Q91" s="17" t="s">
        <v>89</v>
      </c>
    </row>
    <row r="92" spans="17:17" x14ac:dyDescent="0.25">
      <c r="Q92" s="17" t="s">
        <v>90</v>
      </c>
    </row>
    <row r="93" spans="17:17" x14ac:dyDescent="0.25">
      <c r="Q93" s="17" t="s">
        <v>91</v>
      </c>
    </row>
    <row r="94" spans="17:17" x14ac:dyDescent="0.25">
      <c r="Q94" s="17" t="s">
        <v>92</v>
      </c>
    </row>
    <row r="95" spans="17:17" x14ac:dyDescent="0.25">
      <c r="Q95" s="17" t="s">
        <v>93</v>
      </c>
    </row>
    <row r="96" spans="17:17" x14ac:dyDescent="0.25">
      <c r="Q96" s="17" t="s">
        <v>94</v>
      </c>
    </row>
    <row r="97" spans="17:17" x14ac:dyDescent="0.25">
      <c r="Q97" s="17" t="s">
        <v>95</v>
      </c>
    </row>
    <row r="98" spans="17:17" x14ac:dyDescent="0.25">
      <c r="Q98" s="17" t="s">
        <v>96</v>
      </c>
    </row>
    <row r="99" spans="17:17" x14ac:dyDescent="0.25">
      <c r="Q99" s="17" t="s">
        <v>97</v>
      </c>
    </row>
    <row r="100" spans="17:17" x14ac:dyDescent="0.25">
      <c r="Q100" s="17" t="s">
        <v>98</v>
      </c>
    </row>
    <row r="101" spans="17:17" x14ac:dyDescent="0.25">
      <c r="Q101" s="17" t="s">
        <v>99</v>
      </c>
    </row>
    <row r="102" spans="17:17" x14ac:dyDescent="0.25">
      <c r="Q102" s="17" t="s">
        <v>100</v>
      </c>
    </row>
    <row r="103" spans="17:17" x14ac:dyDescent="0.25">
      <c r="Q103" s="17" t="s">
        <v>101</v>
      </c>
    </row>
    <row r="104" spans="17:17" x14ac:dyDescent="0.25">
      <c r="Q104" s="17" t="s">
        <v>102</v>
      </c>
    </row>
    <row r="105" spans="17:17" x14ac:dyDescent="0.25">
      <c r="Q105" s="17" t="s">
        <v>103</v>
      </c>
    </row>
    <row r="106" spans="17:17" x14ac:dyDescent="0.25">
      <c r="Q106" s="17" t="s">
        <v>104</v>
      </c>
    </row>
    <row r="107" spans="17:17" x14ac:dyDescent="0.25">
      <c r="Q107" s="17" t="s">
        <v>105</v>
      </c>
    </row>
    <row r="108" spans="17:17" x14ac:dyDescent="0.25">
      <c r="Q108" s="17" t="s">
        <v>106</v>
      </c>
    </row>
    <row r="109" spans="17:17" x14ac:dyDescent="0.25">
      <c r="Q109" s="17" t="s">
        <v>107</v>
      </c>
    </row>
    <row r="110" spans="17:17" x14ac:dyDescent="0.25">
      <c r="Q110" s="17" t="s">
        <v>108</v>
      </c>
    </row>
    <row r="111" spans="17:17" x14ac:dyDescent="0.25">
      <c r="Q111" s="17" t="s">
        <v>109</v>
      </c>
    </row>
    <row r="112" spans="17:17" x14ac:dyDescent="0.25">
      <c r="Q112" s="17" t="s">
        <v>110</v>
      </c>
    </row>
    <row r="113" spans="17:17" x14ac:dyDescent="0.25">
      <c r="Q113" s="17" t="s">
        <v>111</v>
      </c>
    </row>
    <row r="114" spans="17:17" x14ac:dyDescent="0.25">
      <c r="Q114" s="17" t="s">
        <v>112</v>
      </c>
    </row>
    <row r="115" spans="17:17" x14ac:dyDescent="0.25">
      <c r="Q115" s="17" t="s">
        <v>113</v>
      </c>
    </row>
    <row r="116" spans="17:17" x14ac:dyDescent="0.25">
      <c r="Q116" s="17" t="s">
        <v>114</v>
      </c>
    </row>
    <row r="117" spans="17:17" x14ac:dyDescent="0.25">
      <c r="Q117" s="17" t="s">
        <v>115</v>
      </c>
    </row>
    <row r="118" spans="17:17" x14ac:dyDescent="0.25">
      <c r="Q118" s="17" t="s">
        <v>116</v>
      </c>
    </row>
    <row r="119" spans="17:17" x14ac:dyDescent="0.25">
      <c r="Q119" s="17" t="s">
        <v>117</v>
      </c>
    </row>
    <row r="120" spans="17:17" x14ac:dyDescent="0.25">
      <c r="Q120" s="17" t="s">
        <v>118</v>
      </c>
    </row>
    <row r="121" spans="17:17" x14ac:dyDescent="0.25">
      <c r="Q121" s="17" t="s">
        <v>119</v>
      </c>
    </row>
    <row r="122" spans="17:17" x14ac:dyDescent="0.25">
      <c r="Q122" s="17" t="s">
        <v>120</v>
      </c>
    </row>
    <row r="123" spans="17:17" x14ac:dyDescent="0.25">
      <c r="Q123" s="17" t="s">
        <v>121</v>
      </c>
    </row>
    <row r="124" spans="17:17" x14ac:dyDescent="0.25">
      <c r="Q124" s="17" t="s">
        <v>122</v>
      </c>
    </row>
    <row r="125" spans="17:17" x14ac:dyDescent="0.25">
      <c r="Q125" s="17" t="s">
        <v>123</v>
      </c>
    </row>
    <row r="126" spans="17:17" x14ac:dyDescent="0.25">
      <c r="Q126" s="17" t="s">
        <v>124</v>
      </c>
    </row>
    <row r="127" spans="17:17" x14ac:dyDescent="0.25">
      <c r="Q127" s="17" t="s">
        <v>125</v>
      </c>
    </row>
    <row r="128" spans="17:17" x14ac:dyDescent="0.25">
      <c r="Q128" s="17" t="s">
        <v>126</v>
      </c>
    </row>
    <row r="129" spans="17:17" x14ac:dyDescent="0.25">
      <c r="Q129" s="17" t="s">
        <v>127</v>
      </c>
    </row>
    <row r="130" spans="17:17" x14ac:dyDescent="0.25">
      <c r="Q130" s="17" t="s">
        <v>128</v>
      </c>
    </row>
    <row r="131" spans="17:17" x14ac:dyDescent="0.25">
      <c r="Q131" s="17" t="s">
        <v>129</v>
      </c>
    </row>
    <row r="132" spans="17:17" x14ac:dyDescent="0.25">
      <c r="Q132" s="17" t="s">
        <v>256</v>
      </c>
    </row>
    <row r="133" spans="17:17" x14ac:dyDescent="0.25">
      <c r="Q133" s="17" t="s">
        <v>130</v>
      </c>
    </row>
    <row r="134" spans="17:17" x14ac:dyDescent="0.25">
      <c r="Q134" s="17" t="s">
        <v>131</v>
      </c>
    </row>
    <row r="135" spans="17:17" x14ac:dyDescent="0.25">
      <c r="Q135" s="17" t="s">
        <v>132</v>
      </c>
    </row>
    <row r="136" spans="17:17" x14ac:dyDescent="0.25">
      <c r="Q136" s="17" t="s">
        <v>133</v>
      </c>
    </row>
    <row r="137" spans="17:17" x14ac:dyDescent="0.25">
      <c r="Q137" s="17" t="s">
        <v>134</v>
      </c>
    </row>
    <row r="138" spans="17:17" x14ac:dyDescent="0.25">
      <c r="Q138" s="17" t="s">
        <v>135</v>
      </c>
    </row>
    <row r="139" spans="17:17" x14ac:dyDescent="0.25">
      <c r="Q139" s="17" t="s">
        <v>136</v>
      </c>
    </row>
    <row r="140" spans="17:17" x14ac:dyDescent="0.25">
      <c r="Q140" s="17" t="s">
        <v>137</v>
      </c>
    </row>
    <row r="141" spans="17:17" x14ac:dyDescent="0.25">
      <c r="Q141" s="17" t="s">
        <v>138</v>
      </c>
    </row>
    <row r="142" spans="17:17" x14ac:dyDescent="0.25">
      <c r="Q142" s="17" t="s">
        <v>139</v>
      </c>
    </row>
    <row r="143" spans="17:17" x14ac:dyDescent="0.25">
      <c r="Q143" s="17" t="s">
        <v>140</v>
      </c>
    </row>
    <row r="144" spans="17:17" x14ac:dyDescent="0.25">
      <c r="Q144" s="17" t="s">
        <v>141</v>
      </c>
    </row>
    <row r="145" spans="17:17" x14ac:dyDescent="0.25">
      <c r="Q145" s="17" t="s">
        <v>142</v>
      </c>
    </row>
    <row r="146" spans="17:17" x14ac:dyDescent="0.25">
      <c r="Q146" s="17" t="s">
        <v>143</v>
      </c>
    </row>
    <row r="147" spans="17:17" x14ac:dyDescent="0.25">
      <c r="Q147" s="17" t="s">
        <v>144</v>
      </c>
    </row>
    <row r="148" spans="17:17" x14ac:dyDescent="0.25">
      <c r="Q148" s="17" t="s">
        <v>145</v>
      </c>
    </row>
    <row r="149" spans="17:17" x14ac:dyDescent="0.25">
      <c r="Q149" s="17" t="s">
        <v>146</v>
      </c>
    </row>
    <row r="150" spans="17:17" x14ac:dyDescent="0.25">
      <c r="Q150" s="17" t="s">
        <v>147</v>
      </c>
    </row>
    <row r="151" spans="17:17" x14ac:dyDescent="0.25">
      <c r="Q151" s="17" t="s">
        <v>148</v>
      </c>
    </row>
    <row r="152" spans="17:17" x14ac:dyDescent="0.25">
      <c r="Q152" s="17" t="s">
        <v>149</v>
      </c>
    </row>
    <row r="153" spans="17:17" x14ac:dyDescent="0.25">
      <c r="Q153" s="17" t="s">
        <v>150</v>
      </c>
    </row>
    <row r="154" spans="17:17" x14ac:dyDescent="0.25">
      <c r="Q154" s="17" t="s">
        <v>151</v>
      </c>
    </row>
    <row r="155" spans="17:17" x14ac:dyDescent="0.25">
      <c r="Q155" s="17" t="s">
        <v>152</v>
      </c>
    </row>
    <row r="156" spans="17:17" x14ac:dyDescent="0.25">
      <c r="Q156" s="17" t="s">
        <v>153</v>
      </c>
    </row>
    <row r="157" spans="17:17" x14ac:dyDescent="0.25">
      <c r="Q157" s="17" t="s">
        <v>154</v>
      </c>
    </row>
    <row r="158" spans="17:17" x14ac:dyDescent="0.25">
      <c r="Q158" s="17" t="s">
        <v>155</v>
      </c>
    </row>
    <row r="159" spans="17:17" x14ac:dyDescent="0.25">
      <c r="Q159" s="17" t="s">
        <v>156</v>
      </c>
    </row>
    <row r="160" spans="17:17" x14ac:dyDescent="0.25">
      <c r="Q160" s="17" t="s">
        <v>157</v>
      </c>
    </row>
    <row r="161" spans="17:17" x14ac:dyDescent="0.25">
      <c r="Q161" s="17" t="s">
        <v>158</v>
      </c>
    </row>
    <row r="162" spans="17:17" x14ac:dyDescent="0.25">
      <c r="Q162" s="17" t="s">
        <v>159</v>
      </c>
    </row>
    <row r="163" spans="17:17" x14ac:dyDescent="0.25">
      <c r="Q163" s="17" t="s">
        <v>160</v>
      </c>
    </row>
    <row r="164" spans="17:17" x14ac:dyDescent="0.25">
      <c r="Q164" s="17" t="s">
        <v>161</v>
      </c>
    </row>
    <row r="165" spans="17:17" x14ac:dyDescent="0.25">
      <c r="Q165" s="17" t="s">
        <v>162</v>
      </c>
    </row>
    <row r="166" spans="17:17" x14ac:dyDescent="0.25">
      <c r="Q166" s="17" t="s">
        <v>163</v>
      </c>
    </row>
    <row r="167" spans="17:17" x14ac:dyDescent="0.25">
      <c r="Q167" s="17" t="s">
        <v>164</v>
      </c>
    </row>
    <row r="168" spans="17:17" x14ac:dyDescent="0.25">
      <c r="Q168" s="17" t="s">
        <v>165</v>
      </c>
    </row>
    <row r="169" spans="17:17" x14ac:dyDescent="0.25">
      <c r="Q169" s="17" t="s">
        <v>166</v>
      </c>
    </row>
    <row r="170" spans="17:17" x14ac:dyDescent="0.25">
      <c r="Q170" s="17" t="s">
        <v>167</v>
      </c>
    </row>
    <row r="171" spans="17:17" x14ac:dyDescent="0.25">
      <c r="Q171" s="17" t="s">
        <v>168</v>
      </c>
    </row>
    <row r="172" spans="17:17" x14ac:dyDescent="0.25">
      <c r="Q172" s="17" t="s">
        <v>169</v>
      </c>
    </row>
    <row r="173" spans="17:17" x14ac:dyDescent="0.25">
      <c r="Q173" s="17" t="s">
        <v>170</v>
      </c>
    </row>
    <row r="174" spans="17:17" x14ac:dyDescent="0.25">
      <c r="Q174" s="17" t="s">
        <v>171</v>
      </c>
    </row>
    <row r="175" spans="17:17" x14ac:dyDescent="0.25">
      <c r="Q175" s="17" t="s">
        <v>172</v>
      </c>
    </row>
    <row r="176" spans="17:17" x14ac:dyDescent="0.25">
      <c r="Q176" s="17" t="s">
        <v>173</v>
      </c>
    </row>
    <row r="177" spans="17:17" x14ac:dyDescent="0.25">
      <c r="Q177" s="17" t="s">
        <v>174</v>
      </c>
    </row>
    <row r="178" spans="17:17" x14ac:dyDescent="0.25">
      <c r="Q178" s="17" t="s">
        <v>175</v>
      </c>
    </row>
    <row r="179" spans="17:17" x14ac:dyDescent="0.25">
      <c r="Q179" s="17" t="s">
        <v>176</v>
      </c>
    </row>
    <row r="180" spans="17:17" x14ac:dyDescent="0.25">
      <c r="Q180" s="17" t="s">
        <v>177</v>
      </c>
    </row>
    <row r="181" spans="17:17" x14ac:dyDescent="0.25">
      <c r="Q181" s="17" t="s">
        <v>178</v>
      </c>
    </row>
    <row r="182" spans="17:17" x14ac:dyDescent="0.25">
      <c r="Q182" s="17" t="s">
        <v>179</v>
      </c>
    </row>
    <row r="183" spans="17:17" x14ac:dyDescent="0.25">
      <c r="Q183" s="17" t="s">
        <v>180</v>
      </c>
    </row>
    <row r="184" spans="17:17" x14ac:dyDescent="0.25">
      <c r="Q184" s="17" t="s">
        <v>181</v>
      </c>
    </row>
    <row r="185" spans="17:17" x14ac:dyDescent="0.25">
      <c r="Q185" s="17" t="s">
        <v>182</v>
      </c>
    </row>
    <row r="186" spans="17:17" x14ac:dyDescent="0.25">
      <c r="Q186" s="17" t="s">
        <v>183</v>
      </c>
    </row>
    <row r="187" spans="17:17" x14ac:dyDescent="0.25">
      <c r="Q187" s="17" t="s">
        <v>184</v>
      </c>
    </row>
    <row r="188" spans="17:17" x14ac:dyDescent="0.25">
      <c r="Q188" s="17" t="s">
        <v>185</v>
      </c>
    </row>
    <row r="189" spans="17:17" x14ac:dyDescent="0.25">
      <c r="Q189" s="17" t="s">
        <v>186</v>
      </c>
    </row>
    <row r="190" spans="17:17" x14ac:dyDescent="0.25">
      <c r="Q190" s="17" t="s">
        <v>187</v>
      </c>
    </row>
    <row r="191" spans="17:17" x14ac:dyDescent="0.25">
      <c r="Q191" s="17" t="s">
        <v>188</v>
      </c>
    </row>
    <row r="192" spans="17:17" x14ac:dyDescent="0.25">
      <c r="Q192" s="17" t="s">
        <v>189</v>
      </c>
    </row>
    <row r="193" spans="17:17" x14ac:dyDescent="0.25">
      <c r="Q193" s="17" t="s">
        <v>190</v>
      </c>
    </row>
    <row r="194" spans="17:17" x14ac:dyDescent="0.25">
      <c r="Q194" s="17" t="s">
        <v>191</v>
      </c>
    </row>
    <row r="195" spans="17:17" x14ac:dyDescent="0.25">
      <c r="Q195" s="17" t="s">
        <v>192</v>
      </c>
    </row>
    <row r="196" spans="17:17" x14ac:dyDescent="0.25">
      <c r="Q196" s="17" t="s">
        <v>193</v>
      </c>
    </row>
    <row r="197" spans="17:17" x14ac:dyDescent="0.25">
      <c r="Q197" s="17" t="s">
        <v>194</v>
      </c>
    </row>
    <row r="198" spans="17:17" x14ac:dyDescent="0.25">
      <c r="Q198" s="17" t="s">
        <v>195</v>
      </c>
    </row>
    <row r="199" spans="17:17" x14ac:dyDescent="0.25">
      <c r="Q199" s="17" t="s">
        <v>196</v>
      </c>
    </row>
    <row r="200" spans="17:17" x14ac:dyDescent="0.25">
      <c r="Q200" s="17" t="s">
        <v>197</v>
      </c>
    </row>
    <row r="201" spans="17:17" x14ac:dyDescent="0.25">
      <c r="Q201" s="17" t="s">
        <v>198</v>
      </c>
    </row>
    <row r="202" spans="17:17" x14ac:dyDescent="0.25">
      <c r="Q202" s="17" t="s">
        <v>199</v>
      </c>
    </row>
    <row r="203" spans="17:17" x14ac:dyDescent="0.25">
      <c r="Q203" s="17" t="s">
        <v>200</v>
      </c>
    </row>
    <row r="204" spans="17:17" x14ac:dyDescent="0.25">
      <c r="Q204" s="17" t="s">
        <v>201</v>
      </c>
    </row>
    <row r="205" spans="17:17" x14ac:dyDescent="0.25">
      <c r="Q205" s="17" t="s">
        <v>202</v>
      </c>
    </row>
    <row r="206" spans="17:17" x14ac:dyDescent="0.25">
      <c r="Q206" s="17" t="s">
        <v>203</v>
      </c>
    </row>
    <row r="207" spans="17:17" x14ac:dyDescent="0.25">
      <c r="Q207" s="17" t="s">
        <v>204</v>
      </c>
    </row>
    <row r="208" spans="17:17" x14ac:dyDescent="0.25">
      <c r="Q208" s="17" t="s">
        <v>205</v>
      </c>
    </row>
    <row r="209" spans="17:17" x14ac:dyDescent="0.25">
      <c r="Q209" s="17" t="s">
        <v>206</v>
      </c>
    </row>
    <row r="210" spans="17:17" x14ac:dyDescent="0.25">
      <c r="Q210" s="17" t="s">
        <v>207</v>
      </c>
    </row>
    <row r="211" spans="17:17" x14ac:dyDescent="0.25">
      <c r="Q211" s="17" t="s">
        <v>208</v>
      </c>
    </row>
    <row r="212" spans="17:17" x14ac:dyDescent="0.25">
      <c r="Q212" s="17" t="s">
        <v>209</v>
      </c>
    </row>
    <row r="213" spans="17:17" x14ac:dyDescent="0.25">
      <c r="Q213" s="17" t="s">
        <v>210</v>
      </c>
    </row>
    <row r="214" spans="17:17" x14ac:dyDescent="0.25">
      <c r="Q214" s="17" t="s">
        <v>211</v>
      </c>
    </row>
    <row r="215" spans="17:17" x14ac:dyDescent="0.25">
      <c r="Q215" s="17" t="s">
        <v>212</v>
      </c>
    </row>
    <row r="216" spans="17:17" x14ac:dyDescent="0.25">
      <c r="Q216" s="17" t="s">
        <v>213</v>
      </c>
    </row>
    <row r="217" spans="17:17" x14ac:dyDescent="0.25">
      <c r="Q217" s="17" t="s">
        <v>214</v>
      </c>
    </row>
    <row r="218" spans="17:17" x14ac:dyDescent="0.25">
      <c r="Q218" s="17" t="s">
        <v>215</v>
      </c>
    </row>
    <row r="219" spans="17:17" x14ac:dyDescent="0.25">
      <c r="Q219" s="17" t="s">
        <v>216</v>
      </c>
    </row>
    <row r="220" spans="17:17" x14ac:dyDescent="0.25">
      <c r="Q220" s="17" t="s">
        <v>217</v>
      </c>
    </row>
    <row r="221" spans="17:17" x14ac:dyDescent="0.25">
      <c r="Q221" s="17" t="s">
        <v>218</v>
      </c>
    </row>
    <row r="222" spans="17:17" x14ac:dyDescent="0.25">
      <c r="Q222" s="17" t="s">
        <v>219</v>
      </c>
    </row>
    <row r="223" spans="17:17" x14ac:dyDescent="0.25">
      <c r="Q223" s="17" t="s">
        <v>220</v>
      </c>
    </row>
    <row r="224" spans="17:17" x14ac:dyDescent="0.25">
      <c r="Q224" s="17" t="s">
        <v>221</v>
      </c>
    </row>
    <row r="225" spans="17:17" x14ac:dyDescent="0.25">
      <c r="Q225" s="17" t="s">
        <v>222</v>
      </c>
    </row>
    <row r="226" spans="17:17" x14ac:dyDescent="0.25">
      <c r="Q226" s="17" t="s">
        <v>223</v>
      </c>
    </row>
    <row r="227" spans="17:17" x14ac:dyDescent="0.25">
      <c r="Q227" s="17" t="s">
        <v>224</v>
      </c>
    </row>
    <row r="228" spans="17:17" x14ac:dyDescent="0.25">
      <c r="Q228" s="17" t="s">
        <v>225</v>
      </c>
    </row>
    <row r="229" spans="17:17" x14ac:dyDescent="0.25">
      <c r="Q229" s="17" t="s">
        <v>226</v>
      </c>
    </row>
    <row r="230" spans="17:17" x14ac:dyDescent="0.25">
      <c r="Q230" s="17" t="s">
        <v>227</v>
      </c>
    </row>
    <row r="231" spans="17:17" x14ac:dyDescent="0.25">
      <c r="Q231" s="17" t="s">
        <v>228</v>
      </c>
    </row>
    <row r="232" spans="17:17" x14ac:dyDescent="0.25">
      <c r="Q232" s="17" t="s">
        <v>229</v>
      </c>
    </row>
    <row r="233" spans="17:17" x14ac:dyDescent="0.25">
      <c r="Q233" s="17" t="s">
        <v>230</v>
      </c>
    </row>
    <row r="234" spans="17:17" x14ac:dyDescent="0.25">
      <c r="Q234" s="17" t="s">
        <v>231</v>
      </c>
    </row>
    <row r="235" spans="17:17" x14ac:dyDescent="0.25">
      <c r="Q235" s="17" t="s">
        <v>232</v>
      </c>
    </row>
    <row r="236" spans="17:17" x14ac:dyDescent="0.25">
      <c r="Q236" s="17" t="s">
        <v>233</v>
      </c>
    </row>
    <row r="237" spans="17:17" x14ac:dyDescent="0.25">
      <c r="Q237" s="17" t="s">
        <v>234</v>
      </c>
    </row>
    <row r="238" spans="17:17" x14ac:dyDescent="0.25">
      <c r="Q238" s="17" t="s">
        <v>235</v>
      </c>
    </row>
    <row r="239" spans="17:17" x14ac:dyDescent="0.25">
      <c r="Q239" s="17" t="s">
        <v>236</v>
      </c>
    </row>
    <row r="240" spans="17:17" x14ac:dyDescent="0.25">
      <c r="Q240" s="17" t="s">
        <v>237</v>
      </c>
    </row>
    <row r="241" spans="17:17" x14ac:dyDescent="0.25">
      <c r="Q241" s="17" t="s">
        <v>238</v>
      </c>
    </row>
    <row r="242" spans="17:17" x14ac:dyDescent="0.25">
      <c r="Q242" s="17" t="s">
        <v>239</v>
      </c>
    </row>
    <row r="243" spans="17:17" x14ac:dyDescent="0.25">
      <c r="Q243" s="17" t="s">
        <v>240</v>
      </c>
    </row>
    <row r="244" spans="17:17" x14ac:dyDescent="0.25">
      <c r="Q244" s="17" t="s">
        <v>241</v>
      </c>
    </row>
    <row r="245" spans="17:17" ht="15.75" thickBot="1" x14ac:dyDescent="0.3">
      <c r="Q245" s="18" t="s">
        <v>242</v>
      </c>
    </row>
  </sheetData>
  <sheetProtection password="C8C1" sheet="1" objects="1" scenarios="1"/>
  <protectedRanges>
    <protectedRange sqref="B1 C7:C11 E7:E11 G7:G11" name="Rango1"/>
  </protectedRanges>
  <mergeCells count="19">
    <mergeCell ref="B1:I1"/>
    <mergeCell ref="A12:L12"/>
    <mergeCell ref="A3:L3"/>
    <mergeCell ref="AC4:AC5"/>
    <mergeCell ref="AD4:AD5"/>
    <mergeCell ref="S4:S5"/>
    <mergeCell ref="A4:A5"/>
    <mergeCell ref="B4:C4"/>
    <mergeCell ref="D4:E4"/>
    <mergeCell ref="F4:G4"/>
    <mergeCell ref="H4:I4"/>
    <mergeCell ref="J4:J5"/>
    <mergeCell ref="K4:K5"/>
    <mergeCell ref="T4:U4"/>
    <mergeCell ref="V4:W4"/>
    <mergeCell ref="X4:Y4"/>
    <mergeCell ref="Z4:AA4"/>
    <mergeCell ref="AB4:AB5"/>
    <mergeCell ref="L4:L5"/>
  </mergeCells>
  <dataValidations count="1">
    <dataValidation type="list" allowBlank="1" showInputMessage="1" showErrorMessage="1" sqref="B1:I1">
      <formula1>$Q$1:$Q$245</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progId="Equation.3" shapeId="2053" r:id="rId4">
          <objectPr defaultSize="0" autoPict="0" r:id="rId5">
            <anchor moveWithCells="1" sizeWithCells="1">
              <from>
                <xdr:col>9</xdr:col>
                <xdr:colOff>209550</xdr:colOff>
                <xdr:row>4</xdr:row>
                <xdr:rowOff>314325</xdr:rowOff>
              </from>
              <to>
                <xdr:col>9</xdr:col>
                <xdr:colOff>1466850</xdr:colOff>
                <xdr:row>4</xdr:row>
                <xdr:rowOff>752475</xdr:rowOff>
              </to>
            </anchor>
          </objectPr>
        </oleObject>
      </mc:Choice>
      <mc:Fallback>
        <oleObject progId="Equation.3" shapeId="2053" r:id="rId4"/>
      </mc:Fallback>
    </mc:AlternateContent>
    <mc:AlternateContent xmlns:mc="http://schemas.openxmlformats.org/markup-compatibility/2006">
      <mc:Choice Requires="x14">
        <oleObject progId="Equation.3" shapeId="2054" r:id="rId6">
          <objectPr defaultSize="0" r:id="rId7">
            <anchor moveWithCells="1" sizeWithCells="1">
              <from>
                <xdr:col>10</xdr:col>
                <xdr:colOff>38100</xdr:colOff>
                <xdr:row>4</xdr:row>
                <xdr:rowOff>161925</xdr:rowOff>
              </from>
              <to>
                <xdr:col>11</xdr:col>
                <xdr:colOff>0</xdr:colOff>
                <xdr:row>4</xdr:row>
                <xdr:rowOff>981075</xdr:rowOff>
              </to>
            </anchor>
          </objectPr>
        </oleObject>
      </mc:Choice>
      <mc:Fallback>
        <oleObject progId="Equation.3" shapeId="2054" r:id="rId6"/>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eccion xmlns="8a12b1ad-acf4-4ae1-9029-0b3362a9efd1">Indicador de Tiempo de respuesta a solicitudes de información y calidad de las mismas (ITRC) de la estrategia "Gobierno Cercano y Moderno 2013-2018" del Plan Nacional de Desarrollo</Seccion>
    <DesSeccion xmlns="8a12b1ad-acf4-4ae1-9029-0b3362a9efd1">Mide la variación de los tiempos promedio de respuesta a las solicitudes de información respecto a la variación del porcentaje de los recursos de revisión con instrucción por parte del Pleno del Instituto, así como los que fueron sobreseídos con relación a las solicitudes respondidas.</DesSeccion>
    <Orden xmlns="8a12b1ad-acf4-4ae1-9029-0b3362a9efd1">16</Orden>
    <OrdenExportacion xmlns="8a12b1ad-acf4-4ae1-9029-0b3362a9efd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17B7DA859E07C44A5499F371B1E35DD" ma:contentTypeVersion="5" ma:contentTypeDescription="Crear nuevo documento." ma:contentTypeScope="" ma:versionID="90d5426c7ef79cf3c9394042d36e3e6d">
  <xsd:schema xmlns:xsd="http://www.w3.org/2001/XMLSchema" xmlns:xs="http://www.w3.org/2001/XMLSchema" xmlns:p="http://schemas.microsoft.com/office/2006/metadata/properties" xmlns:ns2="8a12b1ad-acf4-4ae1-9029-0b3362a9efd1" targetNamespace="http://schemas.microsoft.com/office/2006/metadata/properties" ma:root="true" ma:fieldsID="0113d9085d92bc6c612fd6cc4c9c6cae" ns2:_="">
    <xsd:import namespace="8a12b1ad-acf4-4ae1-9029-0b3362a9efd1"/>
    <xsd:element name="properties">
      <xsd:complexType>
        <xsd:sequence>
          <xsd:element name="documentManagement">
            <xsd:complexType>
              <xsd:all>
                <xsd:element ref="ns2:Seccion" minOccurs="0"/>
                <xsd:element ref="ns2:DesSeccion" minOccurs="0"/>
                <xsd:element ref="ns2:Orden"/>
                <xsd:element ref="ns2:OrdenExport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2b1ad-acf4-4ae1-9029-0b3362a9efd1" elementFormDefault="qualified">
    <xsd:import namespace="http://schemas.microsoft.com/office/2006/documentManagement/types"/>
    <xsd:import namespace="http://schemas.microsoft.com/office/infopath/2007/PartnerControls"/>
    <xsd:element name="Seccion" ma:index="8" nillable="true" ma:displayName="Seccion" ma:internalName="Seccion">
      <xsd:simpleType>
        <xsd:restriction base="dms:Text"/>
      </xsd:simpleType>
    </xsd:element>
    <xsd:element name="DesSeccion" ma:index="9" nillable="true" ma:displayName="DesSeccion" ma:description="" ma:internalName="DesSeccion">
      <xsd:simpleType>
        <xsd:restriction base="dms:Note"/>
      </xsd:simpleType>
    </xsd:element>
    <xsd:element name="Orden" ma:index="10" ma:displayName="Orden" ma:internalName="Orden">
      <xsd:simpleType>
        <xsd:restriction base="dms:Number"/>
      </xsd:simpleType>
    </xsd:element>
    <xsd:element name="OrdenExportacion" ma:index="11" nillable="true" ma:displayName="OrdenExportacion" ma:internalName="OrdenExportacio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130F0F-B8C1-4652-BAD5-AEA04F1E799B}"/>
</file>

<file path=customXml/itemProps2.xml><?xml version="1.0" encoding="utf-8"?>
<ds:datastoreItem xmlns:ds="http://schemas.openxmlformats.org/officeDocument/2006/customXml" ds:itemID="{F88B4672-7BA7-4E81-BE99-873B8C5B179E}"/>
</file>

<file path=customXml/itemProps3.xml><?xml version="1.0" encoding="utf-8"?>
<ds:datastoreItem xmlns:ds="http://schemas.openxmlformats.org/officeDocument/2006/customXml" ds:itemID="{6BFB337C-7543-4472-B743-DA9B230A4C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2013</vt:lpstr>
      <vt:lpstr>SIMULADOR</vt:lpstr>
      <vt:lpstr>'2013'!Títulos_a_imprimir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"Tiempo de respuesta a solicitudes de información y calidad de las mismas" (ITRC). Variables y Línea Base</dc:title>
  <dc:creator>DGCV</dc:creator>
  <cp:lastModifiedBy>edgar.gomez</cp:lastModifiedBy>
  <cp:lastPrinted>2014-02-05T17:09:18Z</cp:lastPrinted>
  <dcterms:created xsi:type="dcterms:W3CDTF">2014-01-29T01:10:54Z</dcterms:created>
  <dcterms:modified xsi:type="dcterms:W3CDTF">2014-02-18T16:00:01Z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0x010100917B7DA859E07C44A5499F371B1E35DD</vt:lpwstr>
  </property>
</Properties>
</file>